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9655" windowHeight="11835"/>
  </bookViews>
  <sheets>
    <sheet name="Instructions" sheetId="3" r:id="rId1"/>
    <sheet name="Raw data" sheetId="1" r:id="rId2"/>
    <sheet name="Change Matrix" sheetId="2" r:id="rId3"/>
  </sheets>
  <calcPr calcId="145621"/>
</workbook>
</file>

<file path=xl/calcChain.xml><?xml version="1.0" encoding="utf-8"?>
<calcChain xmlns="http://schemas.openxmlformats.org/spreadsheetml/2006/main">
  <c r="N7" i="2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E3" i="1"/>
  <c r="E5" i="1"/>
  <c r="C4" i="2" s="1"/>
  <c r="E6" i="1"/>
  <c r="D4" i="2" s="1"/>
  <c r="E7" i="1"/>
  <c r="E4" i="2" s="1"/>
  <c r="E8" i="1"/>
  <c r="F4" i="2" s="1"/>
  <c r="E9" i="1"/>
  <c r="G4" i="2" s="1"/>
  <c r="E10" i="1"/>
  <c r="H4" i="2" s="1"/>
  <c r="E11" i="1"/>
  <c r="I4" i="2" s="1"/>
  <c r="E12" i="1"/>
  <c r="J4" i="2" s="1"/>
  <c r="E13" i="1"/>
  <c r="K4" i="2" s="1"/>
  <c r="E14" i="1"/>
  <c r="L4" i="2" s="1"/>
  <c r="E15" i="1"/>
  <c r="M4" i="2" s="1"/>
  <c r="E16" i="1"/>
  <c r="N4" i="2" s="1"/>
  <c r="E17" i="1"/>
  <c r="O4" i="2" s="1"/>
  <c r="E18" i="1"/>
  <c r="P4" i="2" s="1"/>
  <c r="E19" i="1"/>
  <c r="Q4" i="2" s="1"/>
  <c r="E20" i="1"/>
  <c r="R4" i="2" s="1"/>
  <c r="E21" i="1"/>
  <c r="S4" i="2" s="1"/>
  <c r="E22" i="1"/>
  <c r="T4" i="2" s="1"/>
  <c r="E23" i="1"/>
  <c r="U4" i="2" s="1"/>
  <c r="E24" i="1"/>
  <c r="V4" i="2" s="1"/>
  <c r="E25" i="1"/>
  <c r="W4" i="2" s="1"/>
  <c r="E26" i="1"/>
  <c r="X4" i="2" s="1"/>
  <c r="E27" i="1"/>
  <c r="Y4" i="2" s="1"/>
  <c r="E28" i="1"/>
  <c r="Z4" i="2" s="1"/>
  <c r="E29" i="1"/>
  <c r="B5" i="2" s="1"/>
  <c r="E30" i="1"/>
  <c r="C5" i="2" s="1"/>
  <c r="E31" i="1"/>
  <c r="D5" i="2" s="1"/>
  <c r="E32" i="1"/>
  <c r="E5" i="2" s="1"/>
  <c r="E33" i="1"/>
  <c r="F5" i="2" s="1"/>
  <c r="E34" i="1"/>
  <c r="G5" i="2" s="1"/>
  <c r="E35" i="1"/>
  <c r="H5" i="2" s="1"/>
  <c r="E36" i="1"/>
  <c r="I5" i="2" s="1"/>
  <c r="E37" i="1"/>
  <c r="J5" i="2" s="1"/>
  <c r="E38" i="1"/>
  <c r="K5" i="2" s="1"/>
  <c r="E39" i="1"/>
  <c r="L5" i="2" s="1"/>
  <c r="E40" i="1"/>
  <c r="M5" i="2" s="1"/>
  <c r="E41" i="1"/>
  <c r="N5" i="2" s="1"/>
  <c r="E42" i="1"/>
  <c r="O5" i="2" s="1"/>
  <c r="E43" i="1"/>
  <c r="P5" i="2" s="1"/>
  <c r="E44" i="1"/>
  <c r="Q5" i="2" s="1"/>
  <c r="E45" i="1"/>
  <c r="R5" i="2" s="1"/>
  <c r="E46" i="1"/>
  <c r="S5" i="2" s="1"/>
  <c r="E47" i="1"/>
  <c r="T5" i="2" s="1"/>
  <c r="E48" i="1"/>
  <c r="U5" i="2" s="1"/>
  <c r="E49" i="1"/>
  <c r="V5" i="2" s="1"/>
  <c r="E50" i="1"/>
  <c r="W5" i="2" s="1"/>
  <c r="E51" i="1"/>
  <c r="X5" i="2" s="1"/>
  <c r="E52" i="1"/>
  <c r="Y5" i="2" s="1"/>
  <c r="E53" i="1"/>
  <c r="Z5" i="2" s="1"/>
  <c r="E54" i="1"/>
  <c r="B6" i="2" s="1"/>
  <c r="E55" i="1"/>
  <c r="C6" i="2" s="1"/>
  <c r="E56" i="1"/>
  <c r="D6" i="2" s="1"/>
  <c r="E57" i="1"/>
  <c r="E6" i="2" s="1"/>
  <c r="E58" i="1"/>
  <c r="F6" i="2" s="1"/>
  <c r="E59" i="1"/>
  <c r="G6" i="2" s="1"/>
  <c r="E60" i="1"/>
  <c r="H6" i="2" s="1"/>
  <c r="E61" i="1"/>
  <c r="I6" i="2" s="1"/>
  <c r="E62" i="1"/>
  <c r="J6" i="2" s="1"/>
  <c r="E63" i="1"/>
  <c r="K6" i="2" s="1"/>
  <c r="E64" i="1"/>
  <c r="L6" i="2" s="1"/>
  <c r="E65" i="1"/>
  <c r="M6" i="2" s="1"/>
  <c r="E66" i="1"/>
  <c r="N6" i="2" s="1"/>
  <c r="E67" i="1"/>
  <c r="O6" i="2" s="1"/>
  <c r="E68" i="1"/>
  <c r="P6" i="2" s="1"/>
  <c r="E69" i="1"/>
  <c r="Q6" i="2" s="1"/>
  <c r="E70" i="1"/>
  <c r="R6" i="2" s="1"/>
  <c r="E71" i="1"/>
  <c r="S6" i="2" s="1"/>
  <c r="E72" i="1"/>
  <c r="T6" i="2" s="1"/>
  <c r="E73" i="1"/>
  <c r="U6" i="2" s="1"/>
  <c r="E74" i="1"/>
  <c r="V6" i="2" s="1"/>
  <c r="E75" i="1"/>
  <c r="W6" i="2" s="1"/>
  <c r="E76" i="1"/>
  <c r="X6" i="2" s="1"/>
  <c r="E77" i="1"/>
  <c r="E78" i="1"/>
  <c r="Y6" i="2" s="1"/>
  <c r="E79" i="1"/>
  <c r="B7" i="2" s="1"/>
  <c r="E80" i="1"/>
  <c r="C7" i="2" s="1"/>
  <c r="E81" i="1"/>
  <c r="D7" i="2" s="1"/>
  <c r="E82" i="1"/>
  <c r="E7" i="2" s="1"/>
  <c r="E83" i="1"/>
  <c r="F7" i="2" s="1"/>
  <c r="E84" i="1"/>
  <c r="G7" i="2" s="1"/>
  <c r="E85" i="1"/>
  <c r="H7" i="2" s="1"/>
  <c r="E86" i="1"/>
  <c r="I7" i="2" s="1"/>
  <c r="E87" i="1"/>
  <c r="J7" i="2" s="1"/>
  <c r="E88" i="1"/>
  <c r="K7" i="2" s="1"/>
  <c r="E89" i="1"/>
  <c r="L7" i="2" s="1"/>
  <c r="E90" i="1"/>
  <c r="M7" i="2" s="1"/>
  <c r="E91" i="1"/>
  <c r="E92" i="1"/>
  <c r="O7" i="2" s="1"/>
  <c r="E93" i="1"/>
  <c r="P7" i="2" s="1"/>
  <c r="E94" i="1"/>
  <c r="Q7" i="2" s="1"/>
  <c r="E95" i="1"/>
  <c r="R7" i="2" s="1"/>
  <c r="E96" i="1"/>
  <c r="S7" i="2" s="1"/>
  <c r="E97" i="1"/>
  <c r="T7" i="2" s="1"/>
  <c r="E98" i="1"/>
  <c r="U7" i="2" s="1"/>
  <c r="E99" i="1"/>
  <c r="V7" i="2" s="1"/>
  <c r="E100" i="1"/>
  <c r="W7" i="2" s="1"/>
  <c r="E101" i="1"/>
  <c r="X7" i="2" s="1"/>
  <c r="E102" i="1"/>
  <c r="Y7" i="2" s="1"/>
  <c r="E103" i="1"/>
  <c r="Z7" i="2" s="1"/>
  <c r="E104" i="1"/>
  <c r="B8" i="2" s="1"/>
  <c r="E105" i="1"/>
  <c r="C8" i="2" s="1"/>
  <c r="E106" i="1"/>
  <c r="D8" i="2" s="1"/>
  <c r="E107" i="1"/>
  <c r="E8" i="2" s="1"/>
  <c r="E108" i="1"/>
  <c r="F8" i="2" s="1"/>
  <c r="E109" i="1"/>
  <c r="G8" i="2" s="1"/>
  <c r="E110" i="1"/>
  <c r="H8" i="2" s="1"/>
  <c r="E111" i="1"/>
  <c r="I8" i="2" s="1"/>
  <c r="E112" i="1"/>
  <c r="J8" i="2" s="1"/>
  <c r="E113" i="1"/>
  <c r="K8" i="2" s="1"/>
  <c r="E114" i="1"/>
  <c r="L8" i="2" s="1"/>
  <c r="E115" i="1"/>
  <c r="M8" i="2" s="1"/>
  <c r="E116" i="1"/>
  <c r="N8" i="2" s="1"/>
  <c r="E117" i="1"/>
  <c r="O8" i="2" s="1"/>
  <c r="E118" i="1"/>
  <c r="P8" i="2" s="1"/>
  <c r="E119" i="1"/>
  <c r="Q8" i="2" s="1"/>
  <c r="E120" i="1"/>
  <c r="R8" i="2" s="1"/>
  <c r="E121" i="1"/>
  <c r="S8" i="2" s="1"/>
  <c r="E122" i="1"/>
  <c r="T8" i="2" s="1"/>
  <c r="E123" i="1"/>
  <c r="U8" i="2" s="1"/>
  <c r="E124" i="1"/>
  <c r="V8" i="2" s="1"/>
  <c r="E125" i="1"/>
  <c r="W8" i="2" s="1"/>
  <c r="E126" i="1"/>
  <c r="X8" i="2" s="1"/>
  <c r="E127" i="1"/>
  <c r="Y8" i="2" s="1"/>
  <c r="AA8" i="2" s="1"/>
  <c r="AB8" i="2" s="1"/>
  <c r="E128" i="1"/>
  <c r="Z8" i="2" s="1"/>
  <c r="E129" i="1"/>
  <c r="B9" i="2" s="1"/>
  <c r="E130" i="1"/>
  <c r="C9" i="2" s="1"/>
  <c r="E131" i="1"/>
  <c r="D9" i="2" s="1"/>
  <c r="E132" i="1"/>
  <c r="E9" i="2" s="1"/>
  <c r="E133" i="1"/>
  <c r="F9" i="2" s="1"/>
  <c r="E134" i="1"/>
  <c r="G9" i="2" s="1"/>
  <c r="E135" i="1"/>
  <c r="H9" i="2" s="1"/>
  <c r="E136" i="1"/>
  <c r="I9" i="2" s="1"/>
  <c r="E137" i="1"/>
  <c r="J9" i="2" s="1"/>
  <c r="E138" i="1"/>
  <c r="K9" i="2" s="1"/>
  <c r="E139" i="1"/>
  <c r="L9" i="2" s="1"/>
  <c r="E140" i="1"/>
  <c r="M9" i="2" s="1"/>
  <c r="E141" i="1"/>
  <c r="N9" i="2" s="1"/>
  <c r="E142" i="1"/>
  <c r="O9" i="2" s="1"/>
  <c r="E143" i="1"/>
  <c r="P9" i="2" s="1"/>
  <c r="E144" i="1"/>
  <c r="Q9" i="2" s="1"/>
  <c r="E145" i="1"/>
  <c r="R9" i="2" s="1"/>
  <c r="E146" i="1"/>
  <c r="S9" i="2" s="1"/>
  <c r="E147" i="1"/>
  <c r="T9" i="2" s="1"/>
  <c r="E148" i="1"/>
  <c r="U9" i="2" s="1"/>
  <c r="E149" i="1"/>
  <c r="V9" i="2" s="1"/>
  <c r="E150" i="1"/>
  <c r="W9" i="2" s="1"/>
  <c r="E151" i="1"/>
  <c r="X9" i="2" s="1"/>
  <c r="E152" i="1"/>
  <c r="Y9" i="2" s="1"/>
  <c r="E153" i="1"/>
  <c r="Z9" i="2" s="1"/>
  <c r="E154" i="1"/>
  <c r="B10" i="2" s="1"/>
  <c r="E155" i="1"/>
  <c r="C10" i="2" s="1"/>
  <c r="E156" i="1"/>
  <c r="D10" i="2" s="1"/>
  <c r="E157" i="1"/>
  <c r="E10" i="2" s="1"/>
  <c r="E158" i="1"/>
  <c r="F10" i="2" s="1"/>
  <c r="E159" i="1"/>
  <c r="G10" i="2" s="1"/>
  <c r="E160" i="1"/>
  <c r="H10" i="2" s="1"/>
  <c r="E161" i="1"/>
  <c r="I10" i="2" s="1"/>
  <c r="E162" i="1"/>
  <c r="J10" i="2" s="1"/>
  <c r="E163" i="1"/>
  <c r="K10" i="2" s="1"/>
  <c r="E164" i="1"/>
  <c r="L10" i="2" s="1"/>
  <c r="E165" i="1"/>
  <c r="M10" i="2" s="1"/>
  <c r="E166" i="1"/>
  <c r="N10" i="2" s="1"/>
  <c r="E167" i="1"/>
  <c r="O10" i="2" s="1"/>
  <c r="E168" i="1"/>
  <c r="P10" i="2" s="1"/>
  <c r="E169" i="1"/>
  <c r="Q10" i="2" s="1"/>
  <c r="E170" i="1"/>
  <c r="R10" i="2" s="1"/>
  <c r="E171" i="1"/>
  <c r="S10" i="2" s="1"/>
  <c r="E172" i="1"/>
  <c r="T10" i="2" s="1"/>
  <c r="E173" i="1"/>
  <c r="U10" i="2" s="1"/>
  <c r="E174" i="1"/>
  <c r="V10" i="2" s="1"/>
  <c r="E175" i="1"/>
  <c r="W10" i="2" s="1"/>
  <c r="E176" i="1"/>
  <c r="X10" i="2" s="1"/>
  <c r="E177" i="1"/>
  <c r="Y10" i="2" s="1"/>
  <c r="E178" i="1"/>
  <c r="Z10" i="2" s="1"/>
  <c r="E179" i="1"/>
  <c r="B11" i="2" s="1"/>
  <c r="E180" i="1"/>
  <c r="C11" i="2" s="1"/>
  <c r="E181" i="1"/>
  <c r="D11" i="2" s="1"/>
  <c r="E182" i="1"/>
  <c r="E11" i="2" s="1"/>
  <c r="E183" i="1"/>
  <c r="F11" i="2" s="1"/>
  <c r="E184" i="1"/>
  <c r="G11" i="2" s="1"/>
  <c r="E185" i="1"/>
  <c r="H11" i="2" s="1"/>
  <c r="E186" i="1"/>
  <c r="I11" i="2" s="1"/>
  <c r="E187" i="1"/>
  <c r="J11" i="2" s="1"/>
  <c r="E188" i="1"/>
  <c r="K11" i="2" s="1"/>
  <c r="E189" i="1"/>
  <c r="L11" i="2" s="1"/>
  <c r="E190" i="1"/>
  <c r="M11" i="2" s="1"/>
  <c r="E191" i="1"/>
  <c r="N11" i="2" s="1"/>
  <c r="E192" i="1"/>
  <c r="O11" i="2" s="1"/>
  <c r="E193" i="1"/>
  <c r="P11" i="2" s="1"/>
  <c r="E194" i="1"/>
  <c r="Q11" i="2" s="1"/>
  <c r="E195" i="1"/>
  <c r="R11" i="2" s="1"/>
  <c r="E196" i="1"/>
  <c r="S11" i="2" s="1"/>
  <c r="E197" i="1"/>
  <c r="T11" i="2" s="1"/>
  <c r="E198" i="1"/>
  <c r="U11" i="2" s="1"/>
  <c r="E199" i="1"/>
  <c r="V11" i="2" s="1"/>
  <c r="E200" i="1"/>
  <c r="W11" i="2" s="1"/>
  <c r="E201" i="1"/>
  <c r="X11" i="2" s="1"/>
  <c r="E202" i="1"/>
  <c r="Y11" i="2" s="1"/>
  <c r="E203" i="1"/>
  <c r="Z11" i="2" s="1"/>
  <c r="E204" i="1"/>
  <c r="B12" i="2" s="1"/>
  <c r="E205" i="1"/>
  <c r="C12" i="2" s="1"/>
  <c r="E206" i="1"/>
  <c r="D12" i="2" s="1"/>
  <c r="E207" i="1"/>
  <c r="E12" i="2" s="1"/>
  <c r="E208" i="1"/>
  <c r="F12" i="2" s="1"/>
  <c r="E209" i="1"/>
  <c r="G12" i="2" s="1"/>
  <c r="E210" i="1"/>
  <c r="H12" i="2" s="1"/>
  <c r="E211" i="1"/>
  <c r="I12" i="2" s="1"/>
  <c r="E212" i="1"/>
  <c r="J12" i="2" s="1"/>
  <c r="E213" i="1"/>
  <c r="K12" i="2" s="1"/>
  <c r="E214" i="1"/>
  <c r="L12" i="2" s="1"/>
  <c r="E215" i="1"/>
  <c r="M12" i="2" s="1"/>
  <c r="E216" i="1"/>
  <c r="N12" i="2" s="1"/>
  <c r="E217" i="1"/>
  <c r="O12" i="2" s="1"/>
  <c r="E218" i="1"/>
  <c r="P12" i="2" s="1"/>
  <c r="E219" i="1"/>
  <c r="Q12" i="2" s="1"/>
  <c r="E220" i="1"/>
  <c r="R12" i="2" s="1"/>
  <c r="E221" i="1"/>
  <c r="S12" i="2" s="1"/>
  <c r="E222" i="1"/>
  <c r="T12" i="2" s="1"/>
  <c r="E223" i="1"/>
  <c r="U12" i="2" s="1"/>
  <c r="E224" i="1"/>
  <c r="V12" i="2" s="1"/>
  <c r="E225" i="1"/>
  <c r="W12" i="2" s="1"/>
  <c r="E226" i="1"/>
  <c r="X12" i="2" s="1"/>
  <c r="E227" i="1"/>
  <c r="Y12" i="2" s="1"/>
  <c r="E228" i="1"/>
  <c r="Z12" i="2" s="1"/>
  <c r="E229" i="1"/>
  <c r="B13" i="2" s="1"/>
  <c r="E230" i="1"/>
  <c r="C13" i="2" s="1"/>
  <c r="E231" i="1"/>
  <c r="D13" i="2" s="1"/>
  <c r="E232" i="1"/>
  <c r="E13" i="2" s="1"/>
  <c r="E233" i="1"/>
  <c r="F13" i="2" s="1"/>
  <c r="E234" i="1"/>
  <c r="G13" i="2" s="1"/>
  <c r="E235" i="1"/>
  <c r="H13" i="2" s="1"/>
  <c r="E236" i="1"/>
  <c r="I13" i="2" s="1"/>
  <c r="E237" i="1"/>
  <c r="J13" i="2" s="1"/>
  <c r="E238" i="1"/>
  <c r="K13" i="2" s="1"/>
  <c r="E239" i="1"/>
  <c r="L13" i="2" s="1"/>
  <c r="E240" i="1"/>
  <c r="M13" i="2" s="1"/>
  <c r="E241" i="1"/>
  <c r="N13" i="2" s="1"/>
  <c r="E242" i="1"/>
  <c r="O13" i="2" s="1"/>
  <c r="E243" i="1"/>
  <c r="P13" i="2" s="1"/>
  <c r="E244" i="1"/>
  <c r="Q13" i="2" s="1"/>
  <c r="E245" i="1"/>
  <c r="R13" i="2" s="1"/>
  <c r="E246" i="1"/>
  <c r="S13" i="2" s="1"/>
  <c r="E247" i="1"/>
  <c r="T13" i="2" s="1"/>
  <c r="E248" i="1"/>
  <c r="U13" i="2" s="1"/>
  <c r="E249" i="1"/>
  <c r="V13" i="2" s="1"/>
  <c r="E250" i="1"/>
  <c r="W13" i="2" s="1"/>
  <c r="E251" i="1"/>
  <c r="X13" i="2" s="1"/>
  <c r="E252" i="1"/>
  <c r="Y13" i="2" s="1"/>
  <c r="E253" i="1"/>
  <c r="Z13" i="2" s="1"/>
  <c r="E254" i="1"/>
  <c r="B14" i="2" s="1"/>
  <c r="E255" i="1"/>
  <c r="C14" i="2" s="1"/>
  <c r="E256" i="1"/>
  <c r="D14" i="2" s="1"/>
  <c r="E257" i="1"/>
  <c r="E14" i="2" s="1"/>
  <c r="E258" i="1"/>
  <c r="F14" i="2" s="1"/>
  <c r="E259" i="1"/>
  <c r="G14" i="2" s="1"/>
  <c r="E260" i="1"/>
  <c r="H14" i="2" s="1"/>
  <c r="E261" i="1"/>
  <c r="I14" i="2" s="1"/>
  <c r="E262" i="1"/>
  <c r="J14" i="2" s="1"/>
  <c r="E263" i="1"/>
  <c r="K14" i="2" s="1"/>
  <c r="E264" i="1"/>
  <c r="L14" i="2" s="1"/>
  <c r="E265" i="1"/>
  <c r="M14" i="2" s="1"/>
  <c r="E266" i="1"/>
  <c r="N14" i="2" s="1"/>
  <c r="E267" i="1"/>
  <c r="O14" i="2" s="1"/>
  <c r="E268" i="1"/>
  <c r="P14" i="2" s="1"/>
  <c r="E269" i="1"/>
  <c r="Q14" i="2" s="1"/>
  <c r="E270" i="1"/>
  <c r="R14" i="2" s="1"/>
  <c r="E271" i="1"/>
  <c r="S14" i="2" s="1"/>
  <c r="E272" i="1"/>
  <c r="T14" i="2" s="1"/>
  <c r="E273" i="1"/>
  <c r="U14" i="2" s="1"/>
  <c r="E274" i="1"/>
  <c r="V14" i="2" s="1"/>
  <c r="E275" i="1"/>
  <c r="W14" i="2" s="1"/>
  <c r="E276" i="1"/>
  <c r="X14" i="2" s="1"/>
  <c r="E277" i="1"/>
  <c r="Y14" i="2" s="1"/>
  <c r="AA14" i="2" s="1"/>
  <c r="AB14" i="2" s="1"/>
  <c r="E278" i="1"/>
  <c r="Z14" i="2" s="1"/>
  <c r="E279" i="1"/>
  <c r="B15" i="2" s="1"/>
  <c r="E280" i="1"/>
  <c r="C15" i="2" s="1"/>
  <c r="E281" i="1"/>
  <c r="D15" i="2" s="1"/>
  <c r="E282" i="1"/>
  <c r="E15" i="2" s="1"/>
  <c r="E283" i="1"/>
  <c r="F15" i="2" s="1"/>
  <c r="E284" i="1"/>
  <c r="G15" i="2" s="1"/>
  <c r="E285" i="1"/>
  <c r="H15" i="2" s="1"/>
  <c r="E286" i="1"/>
  <c r="I15" i="2" s="1"/>
  <c r="E287" i="1"/>
  <c r="J15" i="2" s="1"/>
  <c r="E288" i="1"/>
  <c r="K15" i="2" s="1"/>
  <c r="E289" i="1"/>
  <c r="L15" i="2" s="1"/>
  <c r="E290" i="1"/>
  <c r="M15" i="2" s="1"/>
  <c r="E291" i="1"/>
  <c r="N15" i="2" s="1"/>
  <c r="E292" i="1"/>
  <c r="O15" i="2" s="1"/>
  <c r="E293" i="1"/>
  <c r="P15" i="2" s="1"/>
  <c r="E294" i="1"/>
  <c r="Q15" i="2" s="1"/>
  <c r="E295" i="1"/>
  <c r="R15" i="2" s="1"/>
  <c r="E296" i="1"/>
  <c r="S15" i="2" s="1"/>
  <c r="E297" i="1"/>
  <c r="T15" i="2" s="1"/>
  <c r="E298" i="1"/>
  <c r="U15" i="2" s="1"/>
  <c r="E299" i="1"/>
  <c r="V15" i="2" s="1"/>
  <c r="E300" i="1"/>
  <c r="W15" i="2" s="1"/>
  <c r="E301" i="1"/>
  <c r="X15" i="2" s="1"/>
  <c r="E302" i="1"/>
  <c r="Y15" i="2" s="1"/>
  <c r="E303" i="1"/>
  <c r="Z15" i="2" s="1"/>
  <c r="E304" i="1"/>
  <c r="B16" i="2" s="1"/>
  <c r="E305" i="1"/>
  <c r="C16" i="2" s="1"/>
  <c r="E306" i="1"/>
  <c r="D16" i="2" s="1"/>
  <c r="E307" i="1"/>
  <c r="E16" i="2" s="1"/>
  <c r="E308" i="1"/>
  <c r="F16" i="2" s="1"/>
  <c r="E309" i="1"/>
  <c r="G16" i="2" s="1"/>
  <c r="E310" i="1"/>
  <c r="H16" i="2" s="1"/>
  <c r="E311" i="1"/>
  <c r="I16" i="2" s="1"/>
  <c r="E312" i="1"/>
  <c r="J16" i="2" s="1"/>
  <c r="E313" i="1"/>
  <c r="K16" i="2" s="1"/>
  <c r="E314" i="1"/>
  <c r="L16" i="2" s="1"/>
  <c r="E315" i="1"/>
  <c r="M16" i="2" s="1"/>
  <c r="E316" i="1"/>
  <c r="N16" i="2" s="1"/>
  <c r="E317" i="1"/>
  <c r="O16" i="2" s="1"/>
  <c r="E318" i="1"/>
  <c r="P16" i="2" s="1"/>
  <c r="E319" i="1"/>
  <c r="Q16" i="2" s="1"/>
  <c r="E320" i="1"/>
  <c r="R16" i="2" s="1"/>
  <c r="E321" i="1"/>
  <c r="S16" i="2" s="1"/>
  <c r="E322" i="1"/>
  <c r="T16" i="2" s="1"/>
  <c r="E323" i="1"/>
  <c r="U16" i="2" s="1"/>
  <c r="E324" i="1"/>
  <c r="V16" i="2" s="1"/>
  <c r="E325" i="1"/>
  <c r="W16" i="2" s="1"/>
  <c r="E326" i="1"/>
  <c r="X16" i="2" s="1"/>
  <c r="E327" i="1"/>
  <c r="Y16" i="2" s="1"/>
  <c r="E328" i="1"/>
  <c r="Z16" i="2" s="1"/>
  <c r="E329" i="1"/>
  <c r="B17" i="2" s="1"/>
  <c r="E330" i="1"/>
  <c r="C17" i="2" s="1"/>
  <c r="E331" i="1"/>
  <c r="D17" i="2" s="1"/>
  <c r="E332" i="1"/>
  <c r="E17" i="2" s="1"/>
  <c r="E333" i="1"/>
  <c r="F17" i="2" s="1"/>
  <c r="E334" i="1"/>
  <c r="G17" i="2" s="1"/>
  <c r="E335" i="1"/>
  <c r="H17" i="2" s="1"/>
  <c r="E336" i="1"/>
  <c r="I17" i="2" s="1"/>
  <c r="E337" i="1"/>
  <c r="J17" i="2" s="1"/>
  <c r="E338" i="1"/>
  <c r="K17" i="2" s="1"/>
  <c r="E339" i="1"/>
  <c r="L17" i="2" s="1"/>
  <c r="E340" i="1"/>
  <c r="M17" i="2" s="1"/>
  <c r="E341" i="1"/>
  <c r="N17" i="2" s="1"/>
  <c r="E342" i="1"/>
  <c r="O17" i="2" s="1"/>
  <c r="E343" i="1"/>
  <c r="P17" i="2" s="1"/>
  <c r="E344" i="1"/>
  <c r="Q17" i="2" s="1"/>
  <c r="E345" i="1"/>
  <c r="R17" i="2" s="1"/>
  <c r="E346" i="1"/>
  <c r="S17" i="2" s="1"/>
  <c r="E347" i="1"/>
  <c r="T17" i="2" s="1"/>
  <c r="E348" i="1"/>
  <c r="U17" i="2" s="1"/>
  <c r="E349" i="1"/>
  <c r="V17" i="2" s="1"/>
  <c r="E350" i="1"/>
  <c r="W17" i="2" s="1"/>
  <c r="E351" i="1"/>
  <c r="X17" i="2" s="1"/>
  <c r="E352" i="1"/>
  <c r="Y17" i="2" s="1"/>
  <c r="E353" i="1"/>
  <c r="Z17" i="2" s="1"/>
  <c r="E354" i="1"/>
  <c r="B18" i="2" s="1"/>
  <c r="E355" i="1"/>
  <c r="C18" i="2" s="1"/>
  <c r="E356" i="1"/>
  <c r="D18" i="2" s="1"/>
  <c r="E357" i="1"/>
  <c r="E18" i="2" s="1"/>
  <c r="E358" i="1"/>
  <c r="F18" i="2" s="1"/>
  <c r="E359" i="1"/>
  <c r="G18" i="2" s="1"/>
  <c r="E360" i="1"/>
  <c r="H18" i="2" s="1"/>
  <c r="E361" i="1"/>
  <c r="I18" i="2" s="1"/>
  <c r="E362" i="1"/>
  <c r="J18" i="2" s="1"/>
  <c r="E363" i="1"/>
  <c r="K18" i="2" s="1"/>
  <c r="E364" i="1"/>
  <c r="L18" i="2" s="1"/>
  <c r="E365" i="1"/>
  <c r="M18" i="2" s="1"/>
  <c r="E366" i="1"/>
  <c r="N18" i="2" s="1"/>
  <c r="E367" i="1"/>
  <c r="O18" i="2" s="1"/>
  <c r="E368" i="1"/>
  <c r="P18" i="2" s="1"/>
  <c r="E369" i="1"/>
  <c r="Q18" i="2" s="1"/>
  <c r="E370" i="1"/>
  <c r="R18" i="2" s="1"/>
  <c r="E371" i="1"/>
  <c r="S18" i="2" s="1"/>
  <c r="E372" i="1"/>
  <c r="T18" i="2" s="1"/>
  <c r="E373" i="1"/>
  <c r="U18" i="2" s="1"/>
  <c r="E374" i="1"/>
  <c r="V18" i="2" s="1"/>
  <c r="E375" i="1"/>
  <c r="W18" i="2" s="1"/>
  <c r="E376" i="1"/>
  <c r="X18" i="2" s="1"/>
  <c r="E377" i="1"/>
  <c r="Y18" i="2" s="1"/>
  <c r="E378" i="1"/>
  <c r="Z18" i="2" s="1"/>
  <c r="E379" i="1"/>
  <c r="B19" i="2" s="1"/>
  <c r="E380" i="1"/>
  <c r="C19" i="2" s="1"/>
  <c r="E381" i="1"/>
  <c r="D19" i="2" s="1"/>
  <c r="E382" i="1"/>
  <c r="E19" i="2" s="1"/>
  <c r="E383" i="1"/>
  <c r="F19" i="2" s="1"/>
  <c r="E384" i="1"/>
  <c r="G19" i="2" s="1"/>
  <c r="E385" i="1"/>
  <c r="H19" i="2" s="1"/>
  <c r="E386" i="1"/>
  <c r="I19" i="2" s="1"/>
  <c r="E387" i="1"/>
  <c r="J19" i="2" s="1"/>
  <c r="E388" i="1"/>
  <c r="K19" i="2" s="1"/>
  <c r="E389" i="1"/>
  <c r="L19" i="2" s="1"/>
  <c r="E390" i="1"/>
  <c r="M19" i="2" s="1"/>
  <c r="E391" i="1"/>
  <c r="N19" i="2" s="1"/>
  <c r="E392" i="1"/>
  <c r="O19" i="2" s="1"/>
  <c r="E393" i="1"/>
  <c r="P19" i="2" s="1"/>
  <c r="E394" i="1"/>
  <c r="Q19" i="2" s="1"/>
  <c r="E395" i="1"/>
  <c r="R19" i="2" s="1"/>
  <c r="E396" i="1"/>
  <c r="S19" i="2" s="1"/>
  <c r="E397" i="1"/>
  <c r="T19" i="2" s="1"/>
  <c r="E398" i="1"/>
  <c r="U19" i="2" s="1"/>
  <c r="E399" i="1"/>
  <c r="V19" i="2" s="1"/>
  <c r="E400" i="1"/>
  <c r="W19" i="2" s="1"/>
  <c r="E401" i="1"/>
  <c r="X19" i="2" s="1"/>
  <c r="E402" i="1"/>
  <c r="Y19" i="2" s="1"/>
  <c r="E403" i="1"/>
  <c r="Z19" i="2" s="1"/>
  <c r="E404" i="1"/>
  <c r="B20" i="2" s="1"/>
  <c r="E405" i="1"/>
  <c r="C20" i="2" s="1"/>
  <c r="E406" i="1"/>
  <c r="D20" i="2" s="1"/>
  <c r="E407" i="1"/>
  <c r="E20" i="2" s="1"/>
  <c r="E408" i="1"/>
  <c r="F20" i="2" s="1"/>
  <c r="E409" i="1"/>
  <c r="G20" i="2" s="1"/>
  <c r="E410" i="1"/>
  <c r="H20" i="2" s="1"/>
  <c r="E411" i="1"/>
  <c r="I20" i="2" s="1"/>
  <c r="E412" i="1"/>
  <c r="J20" i="2" s="1"/>
  <c r="E413" i="1"/>
  <c r="K20" i="2" s="1"/>
  <c r="E414" i="1"/>
  <c r="L20" i="2" s="1"/>
  <c r="E415" i="1"/>
  <c r="M20" i="2" s="1"/>
  <c r="E416" i="1"/>
  <c r="N20" i="2" s="1"/>
  <c r="E417" i="1"/>
  <c r="O20" i="2" s="1"/>
  <c r="E418" i="1"/>
  <c r="P20" i="2" s="1"/>
  <c r="E419" i="1"/>
  <c r="Q20" i="2" s="1"/>
  <c r="E420" i="1"/>
  <c r="R20" i="2" s="1"/>
  <c r="E421" i="1"/>
  <c r="S20" i="2" s="1"/>
  <c r="E422" i="1"/>
  <c r="T20" i="2" s="1"/>
  <c r="E423" i="1"/>
  <c r="U20" i="2" s="1"/>
  <c r="E424" i="1"/>
  <c r="V20" i="2" s="1"/>
  <c r="E425" i="1"/>
  <c r="W20" i="2" s="1"/>
  <c r="E426" i="1"/>
  <c r="X20" i="2" s="1"/>
  <c r="E427" i="1"/>
  <c r="Y20" i="2" s="1"/>
  <c r="E428" i="1"/>
  <c r="Z20" i="2" s="1"/>
  <c r="E429" i="1"/>
  <c r="B21" i="2" s="1"/>
  <c r="E430" i="1"/>
  <c r="C21" i="2" s="1"/>
  <c r="E431" i="1"/>
  <c r="D21" i="2" s="1"/>
  <c r="E432" i="1"/>
  <c r="E21" i="2" s="1"/>
  <c r="E433" i="1"/>
  <c r="F21" i="2" s="1"/>
  <c r="E434" i="1"/>
  <c r="G21" i="2" s="1"/>
  <c r="E435" i="1"/>
  <c r="H21" i="2" s="1"/>
  <c r="E436" i="1"/>
  <c r="I21" i="2" s="1"/>
  <c r="E437" i="1"/>
  <c r="J21" i="2" s="1"/>
  <c r="E438" i="1"/>
  <c r="K21" i="2" s="1"/>
  <c r="E439" i="1"/>
  <c r="L21" i="2" s="1"/>
  <c r="E440" i="1"/>
  <c r="M21" i="2" s="1"/>
  <c r="E441" i="1"/>
  <c r="N21" i="2" s="1"/>
  <c r="E442" i="1"/>
  <c r="O21" i="2" s="1"/>
  <c r="E443" i="1"/>
  <c r="P21" i="2" s="1"/>
  <c r="E444" i="1"/>
  <c r="Q21" i="2" s="1"/>
  <c r="E445" i="1"/>
  <c r="R21" i="2" s="1"/>
  <c r="E446" i="1"/>
  <c r="S21" i="2" s="1"/>
  <c r="E447" i="1"/>
  <c r="T21" i="2" s="1"/>
  <c r="E448" i="1"/>
  <c r="U21" i="2" s="1"/>
  <c r="E449" i="1"/>
  <c r="V21" i="2" s="1"/>
  <c r="E450" i="1"/>
  <c r="W21" i="2" s="1"/>
  <c r="E451" i="1"/>
  <c r="X21" i="2" s="1"/>
  <c r="E452" i="1"/>
  <c r="Y21" i="2" s="1"/>
  <c r="E453" i="1"/>
  <c r="Z21" i="2" s="1"/>
  <c r="E454" i="1"/>
  <c r="B22" i="2" s="1"/>
  <c r="E455" i="1"/>
  <c r="C22" i="2" s="1"/>
  <c r="E456" i="1"/>
  <c r="D22" i="2" s="1"/>
  <c r="E457" i="1"/>
  <c r="E22" i="2" s="1"/>
  <c r="E458" i="1"/>
  <c r="F22" i="2" s="1"/>
  <c r="E459" i="1"/>
  <c r="G22" i="2" s="1"/>
  <c r="E460" i="1"/>
  <c r="H22" i="2" s="1"/>
  <c r="E461" i="1"/>
  <c r="I22" i="2" s="1"/>
  <c r="E462" i="1"/>
  <c r="J22" i="2" s="1"/>
  <c r="E463" i="1"/>
  <c r="K22" i="2" s="1"/>
  <c r="E464" i="1"/>
  <c r="L22" i="2" s="1"/>
  <c r="E465" i="1"/>
  <c r="M22" i="2" s="1"/>
  <c r="E466" i="1"/>
  <c r="N22" i="2" s="1"/>
  <c r="E467" i="1"/>
  <c r="O22" i="2" s="1"/>
  <c r="E468" i="1"/>
  <c r="P22" i="2" s="1"/>
  <c r="E469" i="1"/>
  <c r="Q22" i="2" s="1"/>
  <c r="E470" i="1"/>
  <c r="R22" i="2" s="1"/>
  <c r="E471" i="1"/>
  <c r="S22" i="2" s="1"/>
  <c r="E472" i="1"/>
  <c r="T22" i="2" s="1"/>
  <c r="E473" i="1"/>
  <c r="U22" i="2" s="1"/>
  <c r="E474" i="1"/>
  <c r="V22" i="2" s="1"/>
  <c r="E475" i="1"/>
  <c r="W22" i="2" s="1"/>
  <c r="E476" i="1"/>
  <c r="X22" i="2" s="1"/>
  <c r="E477" i="1"/>
  <c r="Y22" i="2" s="1"/>
  <c r="E478" i="1"/>
  <c r="Z22" i="2" s="1"/>
  <c r="E479" i="1"/>
  <c r="B23" i="2" s="1"/>
  <c r="E480" i="1"/>
  <c r="C23" i="2" s="1"/>
  <c r="E481" i="1"/>
  <c r="D23" i="2" s="1"/>
  <c r="E482" i="1"/>
  <c r="E23" i="2" s="1"/>
  <c r="E483" i="1"/>
  <c r="F23" i="2" s="1"/>
  <c r="E484" i="1"/>
  <c r="G23" i="2" s="1"/>
  <c r="E485" i="1"/>
  <c r="H23" i="2" s="1"/>
  <c r="E486" i="1"/>
  <c r="I23" i="2" s="1"/>
  <c r="E487" i="1"/>
  <c r="J23" i="2" s="1"/>
  <c r="E488" i="1"/>
  <c r="K23" i="2" s="1"/>
  <c r="E489" i="1"/>
  <c r="L23" i="2" s="1"/>
  <c r="E490" i="1"/>
  <c r="M23" i="2" s="1"/>
  <c r="E491" i="1"/>
  <c r="N23" i="2" s="1"/>
  <c r="E492" i="1"/>
  <c r="O23" i="2" s="1"/>
  <c r="E493" i="1"/>
  <c r="P23" i="2" s="1"/>
  <c r="E494" i="1"/>
  <c r="Q23" i="2" s="1"/>
  <c r="E495" i="1"/>
  <c r="R23" i="2" s="1"/>
  <c r="E496" i="1"/>
  <c r="S23" i="2" s="1"/>
  <c r="E497" i="1"/>
  <c r="T23" i="2" s="1"/>
  <c r="E498" i="1"/>
  <c r="U23" i="2" s="1"/>
  <c r="E499" i="1"/>
  <c r="V23" i="2" s="1"/>
  <c r="E500" i="1"/>
  <c r="W23" i="2" s="1"/>
  <c r="E501" i="1"/>
  <c r="X23" i="2" s="1"/>
  <c r="E502" i="1"/>
  <c r="Y23" i="2" s="1"/>
  <c r="E503" i="1"/>
  <c r="Z23" i="2" s="1"/>
  <c r="E504" i="1"/>
  <c r="B24" i="2" s="1"/>
  <c r="E505" i="1"/>
  <c r="C24" i="2" s="1"/>
  <c r="E506" i="1"/>
  <c r="D24" i="2" s="1"/>
  <c r="E507" i="1"/>
  <c r="E24" i="2" s="1"/>
  <c r="E508" i="1"/>
  <c r="F24" i="2" s="1"/>
  <c r="E509" i="1"/>
  <c r="G24" i="2" s="1"/>
  <c r="E510" i="1"/>
  <c r="H24" i="2" s="1"/>
  <c r="E511" i="1"/>
  <c r="I24" i="2" s="1"/>
  <c r="E512" i="1"/>
  <c r="J24" i="2" s="1"/>
  <c r="E513" i="1"/>
  <c r="K24" i="2" s="1"/>
  <c r="E514" i="1"/>
  <c r="L24" i="2" s="1"/>
  <c r="E515" i="1"/>
  <c r="M24" i="2" s="1"/>
  <c r="E516" i="1"/>
  <c r="N24" i="2" s="1"/>
  <c r="E517" i="1"/>
  <c r="O24" i="2" s="1"/>
  <c r="E518" i="1"/>
  <c r="P24" i="2" s="1"/>
  <c r="E519" i="1"/>
  <c r="Q24" i="2" s="1"/>
  <c r="E520" i="1"/>
  <c r="R24" i="2" s="1"/>
  <c r="E521" i="1"/>
  <c r="S24" i="2" s="1"/>
  <c r="E522" i="1"/>
  <c r="T24" i="2" s="1"/>
  <c r="E523" i="1"/>
  <c r="U24" i="2" s="1"/>
  <c r="E524" i="1"/>
  <c r="V24" i="2" s="1"/>
  <c r="E525" i="1"/>
  <c r="W24" i="2" s="1"/>
  <c r="E526" i="1"/>
  <c r="X24" i="2" s="1"/>
  <c r="E527" i="1"/>
  <c r="Y24" i="2" s="1"/>
  <c r="E528" i="1"/>
  <c r="Z24" i="2" s="1"/>
  <c r="E529" i="1"/>
  <c r="B25" i="2" s="1"/>
  <c r="E530" i="1"/>
  <c r="C25" i="2" s="1"/>
  <c r="E531" i="1"/>
  <c r="D25" i="2" s="1"/>
  <c r="E532" i="1"/>
  <c r="E25" i="2" s="1"/>
  <c r="E533" i="1"/>
  <c r="F25" i="2" s="1"/>
  <c r="E534" i="1"/>
  <c r="G25" i="2" s="1"/>
  <c r="E535" i="1"/>
  <c r="H25" i="2" s="1"/>
  <c r="E536" i="1"/>
  <c r="I25" i="2" s="1"/>
  <c r="E537" i="1"/>
  <c r="J25" i="2" s="1"/>
  <c r="E538" i="1"/>
  <c r="K25" i="2" s="1"/>
  <c r="E539" i="1"/>
  <c r="L25" i="2" s="1"/>
  <c r="E540" i="1"/>
  <c r="M25" i="2" s="1"/>
  <c r="E541" i="1"/>
  <c r="N25" i="2" s="1"/>
  <c r="E542" i="1"/>
  <c r="O25" i="2" s="1"/>
  <c r="E543" i="1"/>
  <c r="P25" i="2" s="1"/>
  <c r="E544" i="1"/>
  <c r="Q25" i="2" s="1"/>
  <c r="E545" i="1"/>
  <c r="R25" i="2" s="1"/>
  <c r="E546" i="1"/>
  <c r="S25" i="2" s="1"/>
  <c r="E547" i="1"/>
  <c r="T25" i="2" s="1"/>
  <c r="E548" i="1"/>
  <c r="U25" i="2" s="1"/>
  <c r="E549" i="1"/>
  <c r="V25" i="2" s="1"/>
  <c r="E550" i="1"/>
  <c r="W25" i="2" s="1"/>
  <c r="E551" i="1"/>
  <c r="X25" i="2" s="1"/>
  <c r="E552" i="1"/>
  <c r="Y25" i="2" s="1"/>
  <c r="E553" i="1"/>
  <c r="Z25" i="2" s="1"/>
  <c r="E554" i="1"/>
  <c r="B26" i="2" s="1"/>
  <c r="E555" i="1"/>
  <c r="C26" i="2" s="1"/>
  <c r="E556" i="1"/>
  <c r="D26" i="2" s="1"/>
  <c r="E557" i="1"/>
  <c r="E26" i="2" s="1"/>
  <c r="E558" i="1"/>
  <c r="F26" i="2" s="1"/>
  <c r="E559" i="1"/>
  <c r="G26" i="2" s="1"/>
  <c r="E560" i="1"/>
  <c r="H26" i="2" s="1"/>
  <c r="E561" i="1"/>
  <c r="I26" i="2" s="1"/>
  <c r="E562" i="1"/>
  <c r="J26" i="2" s="1"/>
  <c r="E563" i="1"/>
  <c r="K26" i="2" s="1"/>
  <c r="E564" i="1"/>
  <c r="L26" i="2" s="1"/>
  <c r="E565" i="1"/>
  <c r="M26" i="2" s="1"/>
  <c r="E566" i="1"/>
  <c r="N26" i="2" s="1"/>
  <c r="E567" i="1"/>
  <c r="O26" i="2" s="1"/>
  <c r="E568" i="1"/>
  <c r="P26" i="2" s="1"/>
  <c r="E569" i="1"/>
  <c r="Q26" i="2" s="1"/>
  <c r="E570" i="1"/>
  <c r="R26" i="2" s="1"/>
  <c r="E571" i="1"/>
  <c r="S26" i="2" s="1"/>
  <c r="E572" i="1"/>
  <c r="T26" i="2" s="1"/>
  <c r="E573" i="1"/>
  <c r="U26" i="2" s="1"/>
  <c r="E574" i="1"/>
  <c r="V26" i="2" s="1"/>
  <c r="E575" i="1"/>
  <c r="W26" i="2" s="1"/>
  <c r="E576" i="1"/>
  <c r="X26" i="2" s="1"/>
  <c r="E577" i="1"/>
  <c r="Y26" i="2" s="1"/>
  <c r="E578" i="1"/>
  <c r="Z26" i="2" s="1"/>
  <c r="E579" i="1"/>
  <c r="B27" i="2" s="1"/>
  <c r="E580" i="1"/>
  <c r="C27" i="2" s="1"/>
  <c r="E581" i="1"/>
  <c r="D27" i="2" s="1"/>
  <c r="E582" i="1"/>
  <c r="E27" i="2" s="1"/>
  <c r="E583" i="1"/>
  <c r="F27" i="2" s="1"/>
  <c r="E584" i="1"/>
  <c r="G27" i="2" s="1"/>
  <c r="E585" i="1"/>
  <c r="H27" i="2" s="1"/>
  <c r="E586" i="1"/>
  <c r="I27" i="2" s="1"/>
  <c r="E587" i="1"/>
  <c r="J27" i="2" s="1"/>
  <c r="E588" i="1"/>
  <c r="K27" i="2" s="1"/>
  <c r="E589" i="1"/>
  <c r="L27" i="2" s="1"/>
  <c r="E590" i="1"/>
  <c r="M27" i="2" s="1"/>
  <c r="E591" i="1"/>
  <c r="N27" i="2" s="1"/>
  <c r="E592" i="1"/>
  <c r="O27" i="2" s="1"/>
  <c r="E593" i="1"/>
  <c r="P27" i="2" s="1"/>
  <c r="E594" i="1"/>
  <c r="Q27" i="2" s="1"/>
  <c r="E595" i="1"/>
  <c r="R27" i="2" s="1"/>
  <c r="E596" i="1"/>
  <c r="S27" i="2" s="1"/>
  <c r="E597" i="1"/>
  <c r="T27" i="2" s="1"/>
  <c r="E598" i="1"/>
  <c r="U27" i="2" s="1"/>
  <c r="E599" i="1"/>
  <c r="V27" i="2" s="1"/>
  <c r="E600" i="1"/>
  <c r="W27" i="2" s="1"/>
  <c r="E601" i="1"/>
  <c r="X27" i="2" s="1"/>
  <c r="E602" i="1"/>
  <c r="Y27" i="2" s="1"/>
  <c r="E603" i="1"/>
  <c r="Z27" i="2" s="1"/>
  <c r="E604" i="1"/>
  <c r="B28" i="2" s="1"/>
  <c r="E605" i="1"/>
  <c r="C28" i="2" s="1"/>
  <c r="E606" i="1"/>
  <c r="D28" i="2" s="1"/>
  <c r="E607" i="1"/>
  <c r="E28" i="2" s="1"/>
  <c r="E608" i="1"/>
  <c r="F28" i="2" s="1"/>
  <c r="E609" i="1"/>
  <c r="G28" i="2" s="1"/>
  <c r="E610" i="1"/>
  <c r="H28" i="2" s="1"/>
  <c r="E611" i="1"/>
  <c r="I28" i="2" s="1"/>
  <c r="E612" i="1"/>
  <c r="J28" i="2" s="1"/>
  <c r="E613" i="1"/>
  <c r="K28" i="2" s="1"/>
  <c r="E614" i="1"/>
  <c r="L28" i="2" s="1"/>
  <c r="E615" i="1"/>
  <c r="M28" i="2" s="1"/>
  <c r="E616" i="1"/>
  <c r="N28" i="2" s="1"/>
  <c r="E617" i="1"/>
  <c r="O28" i="2" s="1"/>
  <c r="E618" i="1"/>
  <c r="P28" i="2" s="1"/>
  <c r="E619" i="1"/>
  <c r="Q28" i="2" s="1"/>
  <c r="E620" i="1"/>
  <c r="R28" i="2" s="1"/>
  <c r="E621" i="1"/>
  <c r="S28" i="2" s="1"/>
  <c r="E622" i="1"/>
  <c r="T28" i="2" s="1"/>
  <c r="E623" i="1"/>
  <c r="U28" i="2" s="1"/>
  <c r="E624" i="1"/>
  <c r="V28" i="2" s="1"/>
  <c r="E625" i="1"/>
  <c r="W28" i="2" s="1"/>
  <c r="E626" i="1"/>
  <c r="X28" i="2" s="1"/>
  <c r="E627" i="1"/>
  <c r="Y28" i="2" s="1"/>
  <c r="E628" i="1"/>
  <c r="Z28" i="2" s="1"/>
  <c r="E4" i="1"/>
  <c r="B4" i="2" s="1"/>
  <c r="J23" i="1"/>
  <c r="J22" i="1"/>
  <c r="M22" i="1"/>
  <c r="J21" i="1"/>
  <c r="S16" i="1" s="1"/>
  <c r="M21" i="1"/>
  <c r="J20" i="1"/>
  <c r="M20" i="1"/>
  <c r="J19" i="1"/>
  <c r="M19" i="1"/>
  <c r="J18" i="1"/>
  <c r="M18" i="1"/>
  <c r="S17" i="1"/>
  <c r="J17" i="1"/>
  <c r="J16" i="1"/>
  <c r="J15" i="1"/>
  <c r="J14" i="1"/>
  <c r="S13" i="1" s="1"/>
  <c r="AB9" i="1" s="1"/>
  <c r="J13" i="1"/>
  <c r="S12" i="1" s="1"/>
  <c r="M12" i="1"/>
  <c r="M10" i="1"/>
  <c r="M9" i="1"/>
  <c r="M8" i="1"/>
  <c r="M7" i="1"/>
  <c r="M6" i="1"/>
  <c r="M5" i="1"/>
  <c r="M4" i="1"/>
  <c r="J3" i="1"/>
  <c r="M11" i="1" l="1"/>
  <c r="M13" i="1"/>
  <c r="J24" i="1"/>
  <c r="Z6" i="2"/>
  <c r="Y29" i="2"/>
  <c r="Y31" i="2" s="1"/>
  <c r="AA22" i="2"/>
  <c r="AB22" i="2" s="1"/>
  <c r="AA18" i="2"/>
  <c r="AB18" i="2" s="1"/>
  <c r="AA20" i="2"/>
  <c r="AB20" i="2" s="1"/>
  <c r="AA16" i="2"/>
  <c r="AB16" i="2" s="1"/>
  <c r="AA12" i="2"/>
  <c r="AB12" i="2" s="1"/>
  <c r="AA27" i="2"/>
  <c r="AB27" i="2" s="1"/>
  <c r="Z29" i="2"/>
  <c r="Z30" i="2" s="1"/>
  <c r="AA10" i="2"/>
  <c r="AB10" i="2" s="1"/>
  <c r="J4" i="1"/>
  <c r="S4" i="1" s="1"/>
  <c r="M26" i="1"/>
  <c r="L3" i="1"/>
  <c r="J5" i="1"/>
  <c r="S5" i="1" s="1"/>
  <c r="J6" i="1"/>
  <c r="S6" i="1" s="1"/>
  <c r="J7" i="1"/>
  <c r="S7" i="1" s="1"/>
  <c r="J8" i="1"/>
  <c r="J9" i="1"/>
  <c r="J10" i="1"/>
  <c r="S9" i="1" s="1"/>
  <c r="AB7" i="1" s="1"/>
  <c r="J11" i="1"/>
  <c r="S10" i="1" s="1"/>
  <c r="J12" i="1"/>
  <c r="S11" i="1" s="1"/>
  <c r="M14" i="1"/>
  <c r="V13" i="1" s="1"/>
  <c r="M15" i="1"/>
  <c r="M16" i="1"/>
  <c r="N16" i="1" s="1"/>
  <c r="O16" i="1" s="1"/>
  <c r="M17" i="1"/>
  <c r="M24" i="1"/>
  <c r="J25" i="1"/>
  <c r="S18" i="1" s="1"/>
  <c r="AB13" i="1" s="1"/>
  <c r="J27" i="1"/>
  <c r="S19" i="1" s="1"/>
  <c r="M23" i="1"/>
  <c r="AA6" i="2"/>
  <c r="AB6" i="2" s="1"/>
  <c r="K5" i="1"/>
  <c r="T5" i="1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4" i="2"/>
  <c r="K3" i="1"/>
  <c r="K4" i="1"/>
  <c r="T4" i="1" s="1"/>
  <c r="AA24" i="2"/>
  <c r="AB24" i="2" s="1"/>
  <c r="K26" i="1"/>
  <c r="S14" i="1"/>
  <c r="AB10" i="1" s="1"/>
  <c r="K27" i="1"/>
  <c r="T19" i="1" s="1"/>
  <c r="K6" i="1"/>
  <c r="T6" i="1" s="1"/>
  <c r="K8" i="1"/>
  <c r="K10" i="1"/>
  <c r="T9" i="1" s="1"/>
  <c r="AC7" i="1" s="1"/>
  <c r="K12" i="1"/>
  <c r="T11" i="1" s="1"/>
  <c r="K14" i="1"/>
  <c r="T13" i="1" s="1"/>
  <c r="AC9" i="1" s="1"/>
  <c r="K16" i="1"/>
  <c r="K18" i="1"/>
  <c r="K20" i="1"/>
  <c r="K22" i="1"/>
  <c r="T17" i="1" s="1"/>
  <c r="K24" i="1"/>
  <c r="S15" i="1"/>
  <c r="AB11" i="1" s="1"/>
  <c r="N20" i="1"/>
  <c r="O20" i="1" s="1"/>
  <c r="N24" i="1"/>
  <c r="O24" i="1" s="1"/>
  <c r="K7" i="1"/>
  <c r="T7" i="1" s="1"/>
  <c r="K9" i="1"/>
  <c r="K11" i="1"/>
  <c r="T10" i="1" s="1"/>
  <c r="K13" i="1"/>
  <c r="T12" i="1" s="1"/>
  <c r="K15" i="1"/>
  <c r="K17" i="1"/>
  <c r="K19" i="1"/>
  <c r="K21" i="1"/>
  <c r="T16" i="1" s="1"/>
  <c r="K23" i="1"/>
  <c r="K25" i="1"/>
  <c r="AA26" i="2"/>
  <c r="AB26" i="2" s="1"/>
  <c r="AB8" i="1"/>
  <c r="V29" i="2"/>
  <c r="R29" i="2"/>
  <c r="R31" i="2" s="1"/>
  <c r="AB12" i="1"/>
  <c r="Q29" i="2"/>
  <c r="Q31" i="2" s="1"/>
  <c r="W29" i="2"/>
  <c r="N29" i="2"/>
  <c r="N30" i="2" s="1"/>
  <c r="J29" i="2"/>
  <c r="J31" i="2" s="1"/>
  <c r="F29" i="2"/>
  <c r="F31" i="2" s="1"/>
  <c r="N18" i="1"/>
  <c r="O18" i="1" s="1"/>
  <c r="M27" i="1"/>
  <c r="V19" i="1" s="1"/>
  <c r="W19" i="1" s="1"/>
  <c r="X19" i="1" s="1"/>
  <c r="M25" i="1"/>
  <c r="N25" i="1" s="1"/>
  <c r="O25" i="1" s="1"/>
  <c r="J26" i="1"/>
  <c r="U29" i="2"/>
  <c r="U30" i="2" s="1"/>
  <c r="AA25" i="2"/>
  <c r="AB25" i="2" s="1"/>
  <c r="AA23" i="2"/>
  <c r="AB23" i="2" s="1"/>
  <c r="O29" i="2"/>
  <c r="M29" i="2"/>
  <c r="K29" i="2"/>
  <c r="I29" i="2"/>
  <c r="I31" i="2" s="1"/>
  <c r="G29" i="2"/>
  <c r="E29" i="2"/>
  <c r="E30" i="2" s="1"/>
  <c r="C29" i="2"/>
  <c r="AA7" i="2"/>
  <c r="AB7" i="2" s="1"/>
  <c r="S29" i="2"/>
  <c r="S31" i="2" s="1"/>
  <c r="AA5" i="2"/>
  <c r="AB5" i="2" s="1"/>
  <c r="X29" i="2"/>
  <c r="X31" i="2" s="1"/>
  <c r="T29" i="2"/>
  <c r="P29" i="2"/>
  <c r="P31" i="2" s="1"/>
  <c r="L29" i="2"/>
  <c r="H29" i="2"/>
  <c r="H31" i="2" s="1"/>
  <c r="D29" i="2"/>
  <c r="AB5" i="1"/>
  <c r="N9" i="1"/>
  <c r="O9" i="1" s="1"/>
  <c r="N19" i="1"/>
  <c r="O19" i="1" s="1"/>
  <c r="N26" i="1"/>
  <c r="O26" i="1" s="1"/>
  <c r="R30" i="2"/>
  <c r="AA29" i="2"/>
  <c r="Y30" i="2"/>
  <c r="L40" i="2"/>
  <c r="AA28" i="2"/>
  <c r="AB28" i="2" s="1"/>
  <c r="B29" i="2"/>
  <c r="V5" i="1"/>
  <c r="N5" i="1"/>
  <c r="O5" i="1" s="1"/>
  <c r="V6" i="1"/>
  <c r="N6" i="1"/>
  <c r="O6" i="1" s="1"/>
  <c r="V7" i="1"/>
  <c r="N7" i="1"/>
  <c r="O7" i="1" s="1"/>
  <c r="V8" i="1"/>
  <c r="N8" i="1"/>
  <c r="O8" i="1" s="1"/>
  <c r="V9" i="1"/>
  <c r="N10" i="1"/>
  <c r="O10" i="1" s="1"/>
  <c r="V10" i="1"/>
  <c r="N11" i="1"/>
  <c r="O11" i="1" s="1"/>
  <c r="V11" i="1"/>
  <c r="W11" i="1" s="1"/>
  <c r="X11" i="1" s="1"/>
  <c r="N12" i="1"/>
  <c r="O12" i="1" s="1"/>
  <c r="V12" i="1"/>
  <c r="W12" i="1" s="1"/>
  <c r="X12" i="1" s="1"/>
  <c r="N13" i="1"/>
  <c r="O13" i="1" s="1"/>
  <c r="N14" i="1"/>
  <c r="O14" i="1" s="1"/>
  <c r="N15" i="1"/>
  <c r="O15" i="1" s="1"/>
  <c r="V15" i="1"/>
  <c r="N17" i="1"/>
  <c r="O17" i="1" s="1"/>
  <c r="V16" i="1"/>
  <c r="N21" i="1"/>
  <c r="O21" i="1" s="1"/>
  <c r="V17" i="1"/>
  <c r="W17" i="1" s="1"/>
  <c r="X17" i="1" s="1"/>
  <c r="N22" i="1"/>
  <c r="O22" i="1" s="1"/>
  <c r="N23" i="1"/>
  <c r="O23" i="1" s="1"/>
  <c r="N27" i="1"/>
  <c r="O27" i="1" s="1"/>
  <c r="V4" i="1"/>
  <c r="N4" i="1"/>
  <c r="O4" i="1" s="1"/>
  <c r="M3" i="1"/>
  <c r="N3" i="1" s="1"/>
  <c r="L4" i="1"/>
  <c r="U4" i="1" s="1"/>
  <c r="L5" i="1"/>
  <c r="U5" i="1" s="1"/>
  <c r="L6" i="1"/>
  <c r="U6" i="1" s="1"/>
  <c r="L7" i="1"/>
  <c r="U7" i="1" s="1"/>
  <c r="L8" i="1"/>
  <c r="L9" i="1"/>
  <c r="L10" i="1"/>
  <c r="U9" i="1" s="1"/>
  <c r="AD7" i="1" s="1"/>
  <c r="L11" i="1"/>
  <c r="U10" i="1" s="1"/>
  <c r="L12" i="1"/>
  <c r="U11" i="1" s="1"/>
  <c r="L13" i="1"/>
  <c r="U12" i="1" s="1"/>
  <c r="L14" i="1"/>
  <c r="U13" i="1" s="1"/>
  <c r="AD9" i="1" s="1"/>
  <c r="L15" i="1"/>
  <c r="L16" i="1"/>
  <c r="L17" i="1"/>
  <c r="L18" i="1"/>
  <c r="L19" i="1"/>
  <c r="L20" i="1"/>
  <c r="L21" i="1"/>
  <c r="U16" i="1" s="1"/>
  <c r="L22" i="1"/>
  <c r="U17" i="1" s="1"/>
  <c r="L23" i="1"/>
  <c r="L24" i="1"/>
  <c r="L25" i="1"/>
  <c r="L26" i="1"/>
  <c r="L27" i="1"/>
  <c r="S8" i="1" l="1"/>
  <c r="AB6" i="1" s="1"/>
  <c r="AB4" i="1"/>
  <c r="Q30" i="2"/>
  <c r="O31" i="2"/>
  <c r="N31" i="2"/>
  <c r="V31" i="2"/>
  <c r="M31" i="2"/>
  <c r="K31" i="2"/>
  <c r="G31" i="2"/>
  <c r="X30" i="2"/>
  <c r="V30" i="2"/>
  <c r="S30" i="2"/>
  <c r="M30" i="2"/>
  <c r="J30" i="2"/>
  <c r="H30" i="2"/>
  <c r="W31" i="2"/>
  <c r="L33" i="2"/>
  <c r="L34" i="2" s="1"/>
  <c r="L35" i="2" s="1"/>
  <c r="Z31" i="2"/>
  <c r="P30" i="2"/>
  <c r="I30" i="2"/>
  <c r="V14" i="1"/>
  <c r="AE10" i="1" s="1"/>
  <c r="AF10" i="1" s="1"/>
  <c r="AG10" i="1" s="1"/>
  <c r="W7" i="1"/>
  <c r="X7" i="1" s="1"/>
  <c r="W5" i="1"/>
  <c r="X5" i="1" s="1"/>
  <c r="F30" i="2"/>
  <c r="V18" i="1"/>
  <c r="AE13" i="1" s="1"/>
  <c r="AF13" i="1" s="1"/>
  <c r="AG13" i="1" s="1"/>
  <c r="W30" i="2"/>
  <c r="E31" i="2"/>
  <c r="U31" i="2"/>
  <c r="D30" i="2"/>
  <c r="D31" i="2"/>
  <c r="L30" i="2"/>
  <c r="L31" i="2"/>
  <c r="T30" i="2"/>
  <c r="T31" i="2"/>
  <c r="C31" i="2"/>
  <c r="O30" i="2"/>
  <c r="AC12" i="1"/>
  <c r="T18" i="1"/>
  <c r="AC13" i="1" s="1"/>
  <c r="T14" i="1"/>
  <c r="AC10" i="1" s="1"/>
  <c r="AC8" i="1"/>
  <c r="AC5" i="1"/>
  <c r="T15" i="1"/>
  <c r="AC11" i="1" s="1"/>
  <c r="T8" i="1"/>
  <c r="AC4" i="1"/>
  <c r="U19" i="1"/>
  <c r="G30" i="2"/>
  <c r="AC6" i="1"/>
  <c r="K30" i="2"/>
  <c r="C30" i="2"/>
  <c r="U8" i="1"/>
  <c r="AD6" i="1" s="1"/>
  <c r="AD5" i="1"/>
  <c r="AD4" i="1"/>
  <c r="L38" i="2"/>
  <c r="AB4" i="2"/>
  <c r="B30" i="2"/>
  <c r="L37" i="2"/>
  <c r="B31" i="2"/>
  <c r="AE4" i="1"/>
  <c r="AF4" i="1" s="1"/>
  <c r="AG4" i="1" s="1"/>
  <c r="W4" i="1"/>
  <c r="X4" i="1" s="1"/>
  <c r="AE12" i="1"/>
  <c r="AF12" i="1" s="1"/>
  <c r="AG12" i="1" s="1"/>
  <c r="W16" i="1"/>
  <c r="X16" i="1" s="1"/>
  <c r="AE11" i="1"/>
  <c r="AF11" i="1" s="1"/>
  <c r="AG11" i="1" s="1"/>
  <c r="W15" i="1"/>
  <c r="X15" i="1" s="1"/>
  <c r="AE9" i="1"/>
  <c r="AF9" i="1" s="1"/>
  <c r="AG9" i="1" s="1"/>
  <c r="W13" i="1"/>
  <c r="X13" i="1" s="1"/>
  <c r="AE8" i="1"/>
  <c r="AF8" i="1" s="1"/>
  <c r="AG8" i="1" s="1"/>
  <c r="W10" i="1"/>
  <c r="X10" i="1" s="1"/>
  <c r="AE7" i="1"/>
  <c r="AF7" i="1" s="1"/>
  <c r="AG7" i="1" s="1"/>
  <c r="W9" i="1"/>
  <c r="X9" i="1" s="1"/>
  <c r="AE6" i="1"/>
  <c r="AF6" i="1" s="1"/>
  <c r="AG6" i="1" s="1"/>
  <c r="W8" i="1"/>
  <c r="X8" i="1" s="1"/>
  <c r="AE5" i="1"/>
  <c r="AF5" i="1" s="1"/>
  <c r="AG5" i="1" s="1"/>
  <c r="W6" i="1"/>
  <c r="X6" i="1" s="1"/>
  <c r="U18" i="1"/>
  <c r="AD13" i="1" s="1"/>
  <c r="AD12" i="1"/>
  <c r="U15" i="1"/>
  <c r="AD11" i="1" s="1"/>
  <c r="U14" i="1"/>
  <c r="AD10" i="1" s="1"/>
  <c r="AD8" i="1"/>
  <c r="W14" i="1" l="1"/>
  <c r="X14" i="1" s="1"/>
  <c r="W18" i="1"/>
  <c r="X18" i="1" s="1"/>
</calcChain>
</file>

<file path=xl/sharedStrings.xml><?xml version="1.0" encoding="utf-8"?>
<sst xmlns="http://schemas.openxmlformats.org/spreadsheetml/2006/main" count="215" uniqueCount="101">
  <si>
    <t>Summary tables are automatically updated **(More simplified class schemes to the right)</t>
  </si>
  <si>
    <t>Attribute</t>
  </si>
  <si>
    <t>Histogram</t>
  </si>
  <si>
    <t>Area (square miles)</t>
  </si>
  <si>
    <t>Class #</t>
  </si>
  <si>
    <t>Full C-CAP Class Scheme</t>
  </si>
  <si>
    <t>Loss</t>
  </si>
  <si>
    <t>Gain</t>
  </si>
  <si>
    <t>Net Change</t>
  </si>
  <si>
    <t>Percent Change</t>
  </si>
  <si>
    <t>Simplified C-CAP Class Scheme</t>
  </si>
  <si>
    <t>Level 1 Class Scheme</t>
  </si>
  <si>
    <t>Unclassified</t>
  </si>
  <si>
    <t>High Intensity Developed</t>
  </si>
  <si>
    <t>Medium Intensity Developed</t>
  </si>
  <si>
    <t>Low Intensity Developed</t>
  </si>
  <si>
    <t>Cultivated</t>
  </si>
  <si>
    <t>Developed Open Space</t>
  </si>
  <si>
    <t>Grassland</t>
  </si>
  <si>
    <t>Forested</t>
  </si>
  <si>
    <t>Pasture/Hay</t>
  </si>
  <si>
    <t>Scrub/Shrub</t>
  </si>
  <si>
    <t>Deciduous Forest</t>
  </si>
  <si>
    <t>Woody Wetland</t>
  </si>
  <si>
    <t>Evergreen Forest</t>
  </si>
  <si>
    <t>Emergent Wetland</t>
  </si>
  <si>
    <t>Mixed Forest</t>
  </si>
  <si>
    <t>Barren Land</t>
  </si>
  <si>
    <t>Open Water</t>
  </si>
  <si>
    <t>Palustrine Forested Wetland</t>
  </si>
  <si>
    <t>Palustrine Scrub/Shrub Wetland</t>
  </si>
  <si>
    <t>Unconsolidated Shore</t>
  </si>
  <si>
    <t>Palustrine Emergent Wetland</t>
  </si>
  <si>
    <t>Estuarine Forested Wetland</t>
  </si>
  <si>
    <t>Estuarine Scrub/Shrub Wetland</t>
  </si>
  <si>
    <t>Perennial Ice/Snow</t>
  </si>
  <si>
    <t>Estuarine Emergent Wetland</t>
  </si>
  <si>
    <t>Palustrine Aquatic Bed</t>
  </si>
  <si>
    <t>Estuarine Aquatic Bed</t>
  </si>
  <si>
    <t>Tundra</t>
  </si>
  <si>
    <t>*All above unit are in Square Miles</t>
  </si>
  <si>
    <t>From/To</t>
  </si>
  <si>
    <t>time 2</t>
  </si>
  <si>
    <t>time 1</t>
  </si>
  <si>
    <t>NO</t>
  </si>
  <si>
    <t>HID</t>
  </si>
  <si>
    <t>MID</t>
  </si>
  <si>
    <t>LID</t>
  </si>
  <si>
    <t>OSD</t>
  </si>
  <si>
    <t>Cult</t>
  </si>
  <si>
    <t>Past/Hay</t>
  </si>
  <si>
    <t>Grass</t>
  </si>
  <si>
    <t>Dec.</t>
  </si>
  <si>
    <t>Evg.</t>
  </si>
  <si>
    <t>Mix.</t>
  </si>
  <si>
    <t>SS</t>
  </si>
  <si>
    <t>Pal. F</t>
  </si>
  <si>
    <t>Pal. S</t>
  </si>
  <si>
    <t>Pal. E</t>
  </si>
  <si>
    <t>Est. F</t>
  </si>
  <si>
    <t>Est. S</t>
  </si>
  <si>
    <t>Est. E</t>
  </si>
  <si>
    <t>Uncon</t>
  </si>
  <si>
    <t>Bare</t>
  </si>
  <si>
    <t>Water</t>
  </si>
  <si>
    <t>PAB</t>
  </si>
  <si>
    <t>EAB</t>
  </si>
  <si>
    <t>Ice/Snow</t>
  </si>
  <si>
    <t>Totals</t>
  </si>
  <si>
    <t>% Loss</t>
  </si>
  <si>
    <t>% Gain</t>
  </si>
  <si>
    <t>% Net Chng</t>
  </si>
  <si>
    <t xml:space="preserve">Total Sq. Miles = </t>
  </si>
  <si>
    <t>C-CAP LC Thematic Class</t>
  </si>
  <si>
    <t>Class</t>
  </si>
  <si>
    <t>Abreviation</t>
  </si>
  <si>
    <t>Total Change Sq mi =</t>
  </si>
  <si>
    <t xml:space="preserve">% Total Change = </t>
  </si>
  <si>
    <t xml:space="preserve">Total Columns = </t>
  </si>
  <si>
    <t xml:space="preserve">Total Rows = </t>
  </si>
  <si>
    <t>Cultivated Land</t>
  </si>
  <si>
    <t xml:space="preserve">Total Diagonal = </t>
  </si>
  <si>
    <t>Bare Land</t>
  </si>
  <si>
    <t>Use ERDAS Imagine to open the file and Raster Attributes</t>
  </si>
  <si>
    <t>Remaining data will be automatically calculated</t>
  </si>
  <si>
    <t>Using C-CAP Change data file within Excel to compute basic statistics and full Change Matrix</t>
  </si>
  <si>
    <t>Use ArcGIS to open the file and Attribute Table</t>
  </si>
  <si>
    <t>In Attribute Table, use Options to Export data to DBF</t>
  </si>
  <si>
    <t>In Raster Attributes, select and copy the Histogram column</t>
  </si>
  <si>
    <t>ERDAS Imagine</t>
  </si>
  <si>
    <t>ArcGIS</t>
  </si>
  <si>
    <r>
      <t>Area of Change in Square Miles From</t>
    </r>
    <r>
      <rPr>
        <b/>
        <i/>
        <sz val="16"/>
        <rFont val="Times New Roman"/>
        <family val="1"/>
      </rPr>
      <t xml:space="preserve"> Time 1</t>
    </r>
    <r>
      <rPr>
        <b/>
        <sz val="16"/>
        <rFont val="Times New Roman"/>
        <family val="1"/>
      </rPr>
      <t xml:space="preserve"> to </t>
    </r>
    <r>
      <rPr>
        <b/>
        <i/>
        <sz val="16"/>
        <rFont val="Times New Roman"/>
        <family val="1"/>
      </rPr>
      <t>Time 2</t>
    </r>
  </si>
  <si>
    <t>Download land cover change data (http://www.csc.noaa.gov/digitalcoast/dataregistry/#/ccapregional)</t>
  </si>
  <si>
    <t>Time 1</t>
  </si>
  <si>
    <t>Time 2</t>
  </si>
  <si>
    <t xml:space="preserve">Add land cover dates to the Time columns (e.g., from Time 1 to 1996) </t>
  </si>
  <si>
    <r>
      <t>Paste Histogram data into "Raw data" worksheet (start at cell D3)</t>
    </r>
    <r>
      <rPr>
        <sz val="8"/>
        <color theme="1"/>
        <rFont val="Times New Roman"/>
        <family val="1"/>
      </rPr>
      <t> </t>
    </r>
  </si>
  <si>
    <t>Open DBF file in Excel, copy "Count" column and paste into "Raw data" worksheet (start at cell D3)</t>
  </si>
  <si>
    <t>Paste attribute info from change data here</t>
  </si>
  <si>
    <t>The "Raw data" worksheet will contain basic area calculations from Time 1 to Time 2 for the full C-CAP class scheme, as well as more condensed schemes.  The "Change Matrix" worksheet will contain the full classification change matrix (see "What is a change matrix" FAQ on how to interpret - http://www.csc.noaa.gov/digitalcoast/data/ccapregional/faq).</t>
  </si>
  <si>
    <t xml:space="preserve">Add land cover dates to the Time columns (e.g., from 2001 to 2011)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</si>
</sst>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;[Red]0.00"/>
    <numFmt numFmtId="165" formatCode="0;[Red]0"/>
    <numFmt numFmtId="166" formatCode="0.0000000"/>
    <numFmt numFmtId="167" formatCode="0.0%"/>
    <numFmt numFmtId="168" formatCode="0.0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7" applyNumberFormat="0" applyFill="0" applyAlignment="0" applyProtection="0"/>
    <xf numFmtId="0" fontId="19" fillId="0" borderId="58" applyNumberFormat="0" applyFill="0" applyAlignment="0" applyProtection="0"/>
    <xf numFmtId="0" fontId="20" fillId="0" borderId="59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60" applyNumberFormat="0" applyAlignment="0" applyProtection="0"/>
    <xf numFmtId="0" fontId="25" fillId="12" borderId="61" applyNumberFormat="0" applyAlignment="0" applyProtection="0"/>
    <xf numFmtId="0" fontId="26" fillId="12" borderId="60" applyNumberFormat="0" applyAlignment="0" applyProtection="0"/>
    <xf numFmtId="0" fontId="27" fillId="0" borderId="62" applyNumberFormat="0" applyFill="0" applyAlignment="0" applyProtection="0"/>
    <xf numFmtId="0" fontId="28" fillId="13" borderId="63" applyNumberFormat="0" applyAlignment="0" applyProtection="0"/>
    <xf numFmtId="0" fontId="29" fillId="0" borderId="0" applyNumberFormat="0" applyFill="0" applyBorder="0" applyAlignment="0" applyProtection="0"/>
    <xf numFmtId="0" fontId="1" fillId="14" borderId="6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65" applyNumberFormat="0" applyFill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2" fillId="38" borderId="0" applyNumberFormat="0" applyBorder="0" applyAlignment="0" applyProtection="0"/>
  </cellStyleXfs>
  <cellXfs count="116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10" fontId="0" fillId="0" borderId="0" xfId="0" applyNumberFormat="1"/>
    <xf numFmtId="2" fontId="5" fillId="0" borderId="0" xfId="0" applyNumberFormat="1" applyFont="1"/>
    <xf numFmtId="1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Border="1"/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1" fontId="10" fillId="2" borderId="10" xfId="0" applyNumberFormat="1" applyFont="1" applyFill="1" applyBorder="1" applyAlignment="1">
      <alignment horizontal="right"/>
    </xf>
    <xf numFmtId="164" fontId="10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left"/>
    </xf>
    <xf numFmtId="2" fontId="12" fillId="0" borderId="8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1" fontId="10" fillId="2" borderId="13" xfId="0" applyNumberFormat="1" applyFont="1" applyFill="1" applyBorder="1" applyAlignment="1">
      <alignment horizontal="right"/>
    </xf>
    <xf numFmtId="164" fontId="10" fillId="2" borderId="14" xfId="0" applyNumberFormat="1" applyFont="1" applyFill="1" applyBorder="1" applyAlignment="1">
      <alignment horizontal="right"/>
    </xf>
    <xf numFmtId="164" fontId="10" fillId="2" borderId="15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65" fontId="10" fillId="2" borderId="17" xfId="0" applyNumberFormat="1" applyFont="1" applyFill="1" applyBorder="1" applyAlignment="1">
      <alignment horizontal="center"/>
    </xf>
    <xf numFmtId="1" fontId="10" fillId="4" borderId="18" xfId="0" applyNumberFormat="1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2" fontId="10" fillId="2" borderId="19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0" borderId="29" xfId="0" applyFont="1" applyBorder="1"/>
    <xf numFmtId="0" fontId="10" fillId="0" borderId="0" xfId="0" applyFont="1" applyBorder="1"/>
    <xf numFmtId="2" fontId="10" fillId="0" borderId="0" xfId="0" applyNumberFormat="1" applyFont="1" applyBorder="1"/>
    <xf numFmtId="0" fontId="14" fillId="0" borderId="0" xfId="0" applyFont="1" applyBorder="1"/>
    <xf numFmtId="0" fontId="13" fillId="0" borderId="9" xfId="0" applyFont="1" applyBorder="1"/>
    <xf numFmtId="0" fontId="10" fillId="0" borderId="30" xfId="0" applyFont="1" applyBorder="1"/>
    <xf numFmtId="0" fontId="10" fillId="3" borderId="32" xfId="0" applyFont="1" applyFill="1" applyBorder="1"/>
    <xf numFmtId="0" fontId="10" fillId="3" borderId="33" xfId="0" applyFont="1" applyFill="1" applyBorder="1"/>
    <xf numFmtId="0" fontId="10" fillId="3" borderId="34" xfId="0" applyFont="1" applyFill="1" applyBorder="1"/>
    <xf numFmtId="0" fontId="10" fillId="3" borderId="35" xfId="0" applyFont="1" applyFill="1" applyBorder="1"/>
    <xf numFmtId="0" fontId="10" fillId="3" borderId="36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4" fillId="0" borderId="0" xfId="0" applyFont="1"/>
    <xf numFmtId="0" fontId="10" fillId="3" borderId="37" xfId="0" applyFont="1" applyFill="1" applyBorder="1" applyAlignment="1">
      <alignment horizontal="left"/>
    </xf>
    <xf numFmtId="0" fontId="10" fillId="3" borderId="38" xfId="0" applyNumberFormat="1" applyFont="1" applyFill="1" applyBorder="1" applyAlignment="1">
      <alignment horizontal="center"/>
    </xf>
    <xf numFmtId="0" fontId="10" fillId="3" borderId="39" xfId="0" applyNumberFormat="1" applyFont="1" applyFill="1" applyBorder="1" applyAlignment="1">
      <alignment horizontal="center"/>
    </xf>
    <xf numFmtId="0" fontId="10" fillId="3" borderId="11" xfId="0" applyNumberFormat="1" applyFont="1" applyFill="1" applyBorder="1" applyAlignment="1">
      <alignment horizontal="center"/>
    </xf>
    <xf numFmtId="0" fontId="10" fillId="3" borderId="40" xfId="0" applyFont="1" applyFill="1" applyBorder="1"/>
    <xf numFmtId="0" fontId="0" fillId="0" borderId="0" xfId="0" applyFill="1" applyBorder="1"/>
    <xf numFmtId="0" fontId="13" fillId="0" borderId="41" xfId="0" applyFont="1" applyBorder="1"/>
    <xf numFmtId="0" fontId="10" fillId="0" borderId="38" xfId="0" applyFont="1" applyBorder="1"/>
    <xf numFmtId="0" fontId="10" fillId="3" borderId="12" xfId="0" applyFont="1" applyFill="1" applyBorder="1" applyAlignment="1">
      <alignment horizontal="left"/>
    </xf>
    <xf numFmtId="0" fontId="10" fillId="3" borderId="30" xfId="0" applyFont="1" applyFill="1" applyBorder="1"/>
    <xf numFmtId="0" fontId="10" fillId="3" borderId="42" xfId="0" applyFont="1" applyFill="1" applyBorder="1"/>
    <xf numFmtId="0" fontId="10" fillId="3" borderId="14" xfId="0" applyFont="1" applyFill="1" applyBorder="1" applyAlignment="1">
      <alignment horizontal="center"/>
    </xf>
    <xf numFmtId="0" fontId="10" fillId="3" borderId="43" xfId="0" applyFont="1" applyFill="1" applyBorder="1"/>
    <xf numFmtId="4" fontId="10" fillId="0" borderId="0" xfId="0" applyNumberFormat="1" applyFont="1" applyAlignment="1">
      <alignment horizontal="right"/>
    </xf>
    <xf numFmtId="0" fontId="10" fillId="3" borderId="12" xfId="0" applyFont="1" applyFill="1" applyBorder="1"/>
    <xf numFmtId="0" fontId="10" fillId="3" borderId="0" xfId="0" applyFont="1" applyFill="1" applyBorder="1"/>
    <xf numFmtId="0" fontId="10" fillId="3" borderId="23" xfId="0" applyFont="1" applyFill="1" applyBorder="1"/>
    <xf numFmtId="0" fontId="10" fillId="3" borderId="44" xfId="0" applyFont="1" applyFill="1" applyBorder="1" applyAlignment="1">
      <alignment horizontal="center"/>
    </xf>
    <xf numFmtId="0" fontId="10" fillId="3" borderId="45" xfId="0" applyFont="1" applyFill="1" applyBorder="1"/>
    <xf numFmtId="0" fontId="10" fillId="3" borderId="46" xfId="0" applyFont="1" applyFill="1" applyBorder="1"/>
    <xf numFmtId="0" fontId="10" fillId="3" borderId="47" xfId="0" applyFont="1" applyFill="1" applyBorder="1"/>
    <xf numFmtId="0" fontId="10" fillId="3" borderId="48" xfId="0" applyFont="1" applyFill="1" applyBorder="1" applyAlignment="1">
      <alignment horizontal="center"/>
    </xf>
    <xf numFmtId="0" fontId="0" fillId="0" borderId="49" xfId="0" applyBorder="1"/>
    <xf numFmtId="166" fontId="0" fillId="0" borderId="0" xfId="0" applyNumberFormat="1"/>
    <xf numFmtId="0" fontId="15" fillId="7" borderId="50" xfId="0" applyFont="1" applyFill="1" applyBorder="1" applyAlignment="1">
      <alignment horizontal="left" vertical="top" wrapText="1"/>
    </xf>
    <xf numFmtId="167" fontId="0" fillId="0" borderId="0" xfId="1" applyNumberFormat="1" applyFont="1"/>
    <xf numFmtId="0" fontId="0" fillId="0" borderId="51" xfId="0" applyBorder="1"/>
    <xf numFmtId="0" fontId="15" fillId="0" borderId="52" xfId="0" applyFont="1" applyBorder="1" applyAlignment="1"/>
    <xf numFmtId="0" fontId="0" fillId="0" borderId="53" xfId="0" applyBorder="1"/>
    <xf numFmtId="0" fontId="15" fillId="0" borderId="54" xfId="0" applyFont="1" applyBorder="1" applyAlignment="1"/>
    <xf numFmtId="0" fontId="15" fillId="0" borderId="52" xfId="0" applyFont="1" applyBorder="1"/>
    <xf numFmtId="0" fontId="15" fillId="0" borderId="51" xfId="0" applyFont="1" applyBorder="1"/>
    <xf numFmtId="0" fontId="15" fillId="0" borderId="53" xfId="0" applyFont="1" applyBorder="1"/>
    <xf numFmtId="0" fontId="0" fillId="7" borderId="55" xfId="0" applyFill="1" applyBorder="1"/>
    <xf numFmtId="0" fontId="0" fillId="7" borderId="56" xfId="0" applyFill="1" applyBorder="1"/>
    <xf numFmtId="10" fontId="13" fillId="6" borderId="20" xfId="1" applyNumberFormat="1" applyFont="1" applyFill="1" applyBorder="1" applyAlignment="1">
      <alignment horizontal="center"/>
    </xf>
    <xf numFmtId="10" fontId="13" fillId="6" borderId="25" xfId="1" applyNumberFormat="1" applyFont="1" applyFill="1" applyBorder="1" applyAlignment="1">
      <alignment horizontal="center"/>
    </xf>
    <xf numFmtId="10" fontId="13" fillId="6" borderId="21" xfId="1" applyNumberFormat="1" applyFont="1" applyFill="1" applyBorder="1" applyAlignment="1">
      <alignment horizontal="center"/>
    </xf>
    <xf numFmtId="10" fontId="0" fillId="0" borderId="0" xfId="1" applyNumberFormat="1" applyFont="1"/>
    <xf numFmtId="10" fontId="13" fillId="6" borderId="24" xfId="1" applyNumberFormat="1" applyFont="1" applyFill="1" applyBorder="1" applyAlignment="1">
      <alignment horizontal="center"/>
    </xf>
    <xf numFmtId="10" fontId="13" fillId="6" borderId="26" xfId="1" applyNumberFormat="1" applyFont="1" applyFill="1" applyBorder="1" applyAlignment="1">
      <alignment horizontal="center"/>
    </xf>
    <xf numFmtId="10" fontId="13" fillId="0" borderId="0" xfId="1" applyNumberFormat="1" applyFont="1" applyFill="1" applyBorder="1" applyAlignment="1">
      <alignment horizontal="center"/>
    </xf>
    <xf numFmtId="10" fontId="0" fillId="0" borderId="0" xfId="0" applyNumberFormat="1" applyFill="1" applyBorder="1"/>
    <xf numFmtId="2" fontId="10" fillId="39" borderId="8" xfId="0" applyNumberFormat="1" applyFont="1" applyFill="1" applyBorder="1" applyAlignment="1">
      <alignment horizontal="center"/>
    </xf>
    <xf numFmtId="2" fontId="10" fillId="40" borderId="8" xfId="0" applyNumberFormat="1" applyFont="1" applyFill="1" applyBorder="1" applyAlignment="1">
      <alignment horizontal="center"/>
    </xf>
    <xf numFmtId="168" fontId="0" fillId="0" borderId="0" xfId="0" applyNumberFormat="1"/>
    <xf numFmtId="4" fontId="13" fillId="0" borderId="30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Land Cover Losses</a:t>
            </a:r>
            <a:r>
              <a:rPr lang="en-US" sz="1200" baseline="0"/>
              <a:t> and Gains</a:t>
            </a:r>
            <a:endParaRPr lang="en-US" sz="1200"/>
          </a:p>
        </c:rich>
      </c:tx>
      <c:layout>
        <c:manualLayout>
          <c:xMode val="edge"/>
          <c:yMode val="edge"/>
          <c:x val="0.3078685924493359"/>
          <c:y val="2.68817204301075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609384353271639E-2"/>
          <c:y val="5.0485613090185323E-2"/>
          <c:w val="0.80092421195888608"/>
          <c:h val="0.847328786503917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'Raw data'!$K$2</c:f>
              <c:strCache>
                <c:ptCount val="1"/>
                <c:pt idx="0">
                  <c:v>Loss</c:v>
                </c:pt>
              </c:strCache>
            </c:strRef>
          </c:tx>
          <c:invertIfNegative val="0"/>
          <c:cat>
            <c:strRef>
              <c:f>'Raw data'!$I$4:$I$27</c:f>
              <c:strCache>
                <c:ptCount val="24"/>
                <c:pt idx="0">
                  <c:v>High Intensity Developed</c:v>
                </c:pt>
                <c:pt idx="1">
                  <c:v>Medium Intensity Developed</c:v>
                </c:pt>
                <c:pt idx="2">
                  <c:v>Low Intensity Developed</c:v>
                </c:pt>
                <c:pt idx="3">
                  <c:v>Developed Open Space</c:v>
                </c:pt>
                <c:pt idx="4">
                  <c:v>Cultivated</c:v>
                </c:pt>
                <c:pt idx="5">
                  <c:v>Pasture/Hay</c:v>
                </c:pt>
                <c:pt idx="6">
                  <c:v>Grassland</c:v>
                </c:pt>
                <c:pt idx="7">
                  <c:v>Deciduous Forest</c:v>
                </c:pt>
                <c:pt idx="8">
                  <c:v>Evergreen Forest</c:v>
                </c:pt>
                <c:pt idx="9">
                  <c:v>Mixed Forest</c:v>
                </c:pt>
                <c:pt idx="10">
                  <c:v>Scrub/Shrub</c:v>
                </c:pt>
                <c:pt idx="11">
                  <c:v>Palustrine Forested Wetland</c:v>
                </c:pt>
                <c:pt idx="12">
                  <c:v>Palustrine Scrub/Shrub Wetland</c:v>
                </c:pt>
                <c:pt idx="13">
                  <c:v>Palustrine Emergent Wetland</c:v>
                </c:pt>
                <c:pt idx="14">
                  <c:v>Estuarine Forested Wetland</c:v>
                </c:pt>
                <c:pt idx="15">
                  <c:v>Estuarine Scrub/Shrub Wetland</c:v>
                </c:pt>
                <c:pt idx="16">
                  <c:v>Estuarine Emergent Wetland</c:v>
                </c:pt>
                <c:pt idx="17">
                  <c:v>Unconsolidated Shore</c:v>
                </c:pt>
                <c:pt idx="18">
                  <c:v>Barren Land</c:v>
                </c:pt>
                <c:pt idx="19">
                  <c:v>Open Water</c:v>
                </c:pt>
                <c:pt idx="20">
                  <c:v>Palustrine Aquatic Bed</c:v>
                </c:pt>
                <c:pt idx="21">
                  <c:v>Estuarine Aquatic Bed</c:v>
                </c:pt>
                <c:pt idx="22">
                  <c:v>Tundra</c:v>
                </c:pt>
                <c:pt idx="23">
                  <c:v>Perennial Ice/Snow</c:v>
                </c:pt>
              </c:strCache>
            </c:strRef>
          </c:cat>
          <c:val>
            <c:numRef>
              <c:f>'Raw data'!$K$4:$K$27</c:f>
              <c:numCache>
                <c:formatCode>#,##0.00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data'!$L$2</c:f>
              <c:strCache>
                <c:ptCount val="1"/>
                <c:pt idx="0">
                  <c:v>Gain</c:v>
                </c:pt>
              </c:strCache>
            </c:strRef>
          </c:tx>
          <c:invertIfNegative val="0"/>
          <c:cat>
            <c:strRef>
              <c:f>'Raw data'!$I$4:$I$27</c:f>
              <c:strCache>
                <c:ptCount val="24"/>
                <c:pt idx="0">
                  <c:v>High Intensity Developed</c:v>
                </c:pt>
                <c:pt idx="1">
                  <c:v>Medium Intensity Developed</c:v>
                </c:pt>
                <c:pt idx="2">
                  <c:v>Low Intensity Developed</c:v>
                </c:pt>
                <c:pt idx="3">
                  <c:v>Developed Open Space</c:v>
                </c:pt>
                <c:pt idx="4">
                  <c:v>Cultivated</c:v>
                </c:pt>
                <c:pt idx="5">
                  <c:v>Pasture/Hay</c:v>
                </c:pt>
                <c:pt idx="6">
                  <c:v>Grassland</c:v>
                </c:pt>
                <c:pt idx="7">
                  <c:v>Deciduous Forest</c:v>
                </c:pt>
                <c:pt idx="8">
                  <c:v>Evergreen Forest</c:v>
                </c:pt>
                <c:pt idx="9">
                  <c:v>Mixed Forest</c:v>
                </c:pt>
                <c:pt idx="10">
                  <c:v>Scrub/Shrub</c:v>
                </c:pt>
                <c:pt idx="11">
                  <c:v>Palustrine Forested Wetland</c:v>
                </c:pt>
                <c:pt idx="12">
                  <c:v>Palustrine Scrub/Shrub Wetland</c:v>
                </c:pt>
                <c:pt idx="13">
                  <c:v>Palustrine Emergent Wetland</c:v>
                </c:pt>
                <c:pt idx="14">
                  <c:v>Estuarine Forested Wetland</c:v>
                </c:pt>
                <c:pt idx="15">
                  <c:v>Estuarine Scrub/Shrub Wetland</c:v>
                </c:pt>
                <c:pt idx="16">
                  <c:v>Estuarine Emergent Wetland</c:v>
                </c:pt>
                <c:pt idx="17">
                  <c:v>Unconsolidated Shore</c:v>
                </c:pt>
                <c:pt idx="18">
                  <c:v>Barren Land</c:v>
                </c:pt>
                <c:pt idx="19">
                  <c:v>Open Water</c:v>
                </c:pt>
                <c:pt idx="20">
                  <c:v>Palustrine Aquatic Bed</c:v>
                </c:pt>
                <c:pt idx="21">
                  <c:v>Estuarine Aquatic Bed</c:v>
                </c:pt>
                <c:pt idx="22">
                  <c:v>Tundra</c:v>
                </c:pt>
                <c:pt idx="23">
                  <c:v>Perennial Ice/Snow</c:v>
                </c:pt>
              </c:strCache>
            </c:strRef>
          </c:cat>
          <c:val>
            <c:numRef>
              <c:f>'Raw data'!$L$4:$L$27</c:f>
              <c:numCache>
                <c:formatCode>#,##0.00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02653312"/>
        <c:axId val="102659200"/>
      </c:barChart>
      <c:catAx>
        <c:axId val="102653312"/>
        <c:scaling>
          <c:orientation val="maxMin"/>
        </c:scaling>
        <c:delete val="0"/>
        <c:axPos val="l"/>
        <c:majorTickMark val="out"/>
        <c:minorTickMark val="none"/>
        <c:tickLblPos val="nextTo"/>
        <c:crossAx val="102659200"/>
        <c:crosses val="autoZero"/>
        <c:auto val="1"/>
        <c:lblAlgn val="ctr"/>
        <c:lblOffset val="100"/>
        <c:noMultiLvlLbl val="0"/>
      </c:catAx>
      <c:valAx>
        <c:axId val="102659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Square Miles</a:t>
                </a:r>
              </a:p>
            </c:rich>
          </c:tx>
          <c:layout>
            <c:manualLayout>
              <c:xMode val="edge"/>
              <c:yMode val="edge"/>
              <c:x val="0.45319089499777437"/>
              <c:y val="0.953529061655397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2653312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Land Cover Losses</a:t>
            </a:r>
            <a:r>
              <a:rPr lang="en-US" sz="1200" baseline="0"/>
              <a:t> and Gains</a:t>
            </a:r>
            <a:endParaRPr lang="en-US" sz="1200"/>
          </a:p>
        </c:rich>
      </c:tx>
      <c:layout>
        <c:manualLayout>
          <c:xMode val="edge"/>
          <c:yMode val="edge"/>
          <c:x val="0.33921139955384894"/>
          <c:y val="8.29875337912822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017315127615614E-2"/>
          <c:y val="6.0857524780273634E-2"/>
          <c:w val="0.82831014801779457"/>
          <c:h val="0.807231285385416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'Raw data'!$T$2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'Raw data'!$R$4:$R$19</c:f>
              <c:strCache>
                <c:ptCount val="16"/>
                <c:pt idx="0">
                  <c:v>High Intensity Developed</c:v>
                </c:pt>
                <c:pt idx="1">
                  <c:v>Medium Intensity Developed</c:v>
                </c:pt>
                <c:pt idx="2">
                  <c:v>Low Intensity Developed</c:v>
                </c:pt>
                <c:pt idx="3">
                  <c:v>Developed Open Space</c:v>
                </c:pt>
                <c:pt idx="4">
                  <c:v>Cultivated</c:v>
                </c:pt>
                <c:pt idx="5">
                  <c:v>Grassland</c:v>
                </c:pt>
                <c:pt idx="6">
                  <c:v>Deciduous Forest</c:v>
                </c:pt>
                <c:pt idx="7">
                  <c:v>Evergreen Forest</c:v>
                </c:pt>
                <c:pt idx="8">
                  <c:v>Mixed Forest</c:v>
                </c:pt>
                <c:pt idx="9">
                  <c:v>Scrub/Shrub</c:v>
                </c:pt>
                <c:pt idx="10">
                  <c:v>Woody Wetland</c:v>
                </c:pt>
                <c:pt idx="11">
                  <c:v>Emergent Wetland</c:v>
                </c:pt>
                <c:pt idx="12">
                  <c:v>Unconsolidated Shore</c:v>
                </c:pt>
                <c:pt idx="13">
                  <c:v>Barren Land</c:v>
                </c:pt>
                <c:pt idx="14">
                  <c:v>Open Water</c:v>
                </c:pt>
                <c:pt idx="15">
                  <c:v>Perennial Ice/Snow</c:v>
                </c:pt>
              </c:strCache>
            </c:strRef>
          </c:cat>
          <c:val>
            <c:numRef>
              <c:f>'Raw data'!$T$4:$T$19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data'!$U$2</c:f>
              <c:strCache>
                <c:ptCount val="1"/>
                <c:pt idx="0">
                  <c:v>Gain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cat>
            <c:strRef>
              <c:f>'Raw data'!$R$4:$R$19</c:f>
              <c:strCache>
                <c:ptCount val="16"/>
                <c:pt idx="0">
                  <c:v>High Intensity Developed</c:v>
                </c:pt>
                <c:pt idx="1">
                  <c:v>Medium Intensity Developed</c:v>
                </c:pt>
                <c:pt idx="2">
                  <c:v>Low Intensity Developed</c:v>
                </c:pt>
                <c:pt idx="3">
                  <c:v>Developed Open Space</c:v>
                </c:pt>
                <c:pt idx="4">
                  <c:v>Cultivated</c:v>
                </c:pt>
                <c:pt idx="5">
                  <c:v>Grassland</c:v>
                </c:pt>
                <c:pt idx="6">
                  <c:v>Deciduous Forest</c:v>
                </c:pt>
                <c:pt idx="7">
                  <c:v>Evergreen Forest</c:v>
                </c:pt>
                <c:pt idx="8">
                  <c:v>Mixed Forest</c:v>
                </c:pt>
                <c:pt idx="9">
                  <c:v>Scrub/Shrub</c:v>
                </c:pt>
                <c:pt idx="10">
                  <c:v>Woody Wetland</c:v>
                </c:pt>
                <c:pt idx="11">
                  <c:v>Emergent Wetland</c:v>
                </c:pt>
                <c:pt idx="12">
                  <c:v>Unconsolidated Shore</c:v>
                </c:pt>
                <c:pt idx="13">
                  <c:v>Barren Land</c:v>
                </c:pt>
                <c:pt idx="14">
                  <c:v>Open Water</c:v>
                </c:pt>
                <c:pt idx="15">
                  <c:v>Perennial Ice/Snow</c:v>
                </c:pt>
              </c:strCache>
            </c:strRef>
          </c:cat>
          <c:val>
            <c:numRef>
              <c:f>'Raw data'!$U$4:$U$19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03814656"/>
        <c:axId val="103816192"/>
      </c:barChart>
      <c:catAx>
        <c:axId val="103814656"/>
        <c:scaling>
          <c:orientation val="maxMin"/>
        </c:scaling>
        <c:delete val="0"/>
        <c:axPos val="l"/>
        <c:majorTickMark val="none"/>
        <c:minorTickMark val="none"/>
        <c:tickLblPos val="nextTo"/>
        <c:crossAx val="103816192"/>
        <c:crosses val="autoZero"/>
        <c:auto val="1"/>
        <c:lblAlgn val="ctr"/>
        <c:lblOffset val="100"/>
        <c:noMultiLvlLbl val="0"/>
      </c:catAx>
      <c:valAx>
        <c:axId val="10381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Square Miles</a:t>
                </a:r>
              </a:p>
            </c:rich>
          </c:tx>
          <c:layout>
            <c:manualLayout>
              <c:xMode val="edge"/>
              <c:yMode val="edge"/>
              <c:x val="0.45756432158867588"/>
              <c:y val="0.9441077870840465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381465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Land Cover Losses</a:t>
            </a:r>
            <a:r>
              <a:rPr lang="en-US" sz="1200" baseline="0"/>
              <a:t> and Gains</a:t>
            </a:r>
            <a:endParaRPr lang="en-US" sz="1200"/>
          </a:p>
        </c:rich>
      </c:tx>
      <c:layout>
        <c:manualLayout>
          <c:xMode val="edge"/>
          <c:yMode val="edge"/>
          <c:x val="0.33921139955384916"/>
          <c:y val="8.29875337912822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017315127615635E-2"/>
          <c:y val="6.0857524780273634E-2"/>
          <c:w val="0.82831014801779457"/>
          <c:h val="0.807231285385416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'Raw data'!$AC$2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'Raw data'!$AA$4:$AA$13</c:f>
              <c:strCache>
                <c:ptCount val="10"/>
                <c:pt idx="0">
                  <c:v>High Intensity Developed</c:v>
                </c:pt>
                <c:pt idx="1">
                  <c:v>Low Intensity Developed</c:v>
                </c:pt>
                <c:pt idx="2">
                  <c:v>Cultivated</c:v>
                </c:pt>
                <c:pt idx="3">
                  <c:v>Grassland</c:v>
                </c:pt>
                <c:pt idx="4">
                  <c:v>Forested</c:v>
                </c:pt>
                <c:pt idx="5">
                  <c:v>Scrub/Shrub</c:v>
                </c:pt>
                <c:pt idx="6">
                  <c:v>Woody Wetland</c:v>
                </c:pt>
                <c:pt idx="7">
                  <c:v>Emergent Wetland</c:v>
                </c:pt>
                <c:pt idx="8">
                  <c:v>Barren Land</c:v>
                </c:pt>
                <c:pt idx="9">
                  <c:v>Open Water</c:v>
                </c:pt>
              </c:strCache>
            </c:strRef>
          </c:cat>
          <c:val>
            <c:numRef>
              <c:f>'Raw data'!$AC$4:$AC$13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data'!$AD$2</c:f>
              <c:strCache>
                <c:ptCount val="1"/>
                <c:pt idx="0">
                  <c:v>Gain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'Raw data'!$AA$4:$AA$13</c:f>
              <c:strCache>
                <c:ptCount val="10"/>
                <c:pt idx="0">
                  <c:v>High Intensity Developed</c:v>
                </c:pt>
                <c:pt idx="1">
                  <c:v>Low Intensity Developed</c:v>
                </c:pt>
                <c:pt idx="2">
                  <c:v>Cultivated</c:v>
                </c:pt>
                <c:pt idx="3">
                  <c:v>Grassland</c:v>
                </c:pt>
                <c:pt idx="4">
                  <c:v>Forested</c:v>
                </c:pt>
                <c:pt idx="5">
                  <c:v>Scrub/Shrub</c:v>
                </c:pt>
                <c:pt idx="6">
                  <c:v>Woody Wetland</c:v>
                </c:pt>
                <c:pt idx="7">
                  <c:v>Emergent Wetland</c:v>
                </c:pt>
                <c:pt idx="8">
                  <c:v>Barren Land</c:v>
                </c:pt>
                <c:pt idx="9">
                  <c:v>Open Water</c:v>
                </c:pt>
              </c:strCache>
            </c:strRef>
          </c:cat>
          <c:val>
            <c:numRef>
              <c:f>'Raw data'!$AD$4:$AD$13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03850368"/>
        <c:axId val="103851904"/>
      </c:barChart>
      <c:catAx>
        <c:axId val="103850368"/>
        <c:scaling>
          <c:orientation val="maxMin"/>
        </c:scaling>
        <c:delete val="0"/>
        <c:axPos val="l"/>
        <c:majorTickMark val="none"/>
        <c:minorTickMark val="none"/>
        <c:tickLblPos val="nextTo"/>
        <c:crossAx val="103851904"/>
        <c:crosses val="autoZero"/>
        <c:auto val="1"/>
        <c:lblAlgn val="ctr"/>
        <c:lblOffset val="100"/>
        <c:noMultiLvlLbl val="0"/>
      </c:catAx>
      <c:valAx>
        <c:axId val="10385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Square Miles</a:t>
                </a:r>
              </a:p>
            </c:rich>
          </c:tx>
          <c:layout>
            <c:manualLayout>
              <c:xMode val="edge"/>
              <c:yMode val="edge"/>
              <c:x val="0.45756432158867588"/>
              <c:y val="0.9441077870840465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3850368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581026</xdr:colOff>
      <xdr:row>29</xdr:row>
      <xdr:rowOff>142875</xdr:rowOff>
    </xdr:from>
    <xdr:to>
      <xdr:col>14</xdr:col>
      <xdr:colOff>180975</xdr:colOff>
      <xdr:row>56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352425</xdr:colOff>
      <xdr:row>20</xdr:row>
      <xdr:rowOff>95249</xdr:rowOff>
    </xdr:from>
    <xdr:to>
      <xdr:col>23</xdr:col>
      <xdr:colOff>571500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800100</xdr:colOff>
      <xdr:row>14</xdr:row>
      <xdr:rowOff>38100</xdr:rowOff>
    </xdr:from>
    <xdr:to>
      <xdr:col>34</xdr:col>
      <xdr:colOff>504825</xdr:colOff>
      <xdr:row>35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127133</xdr:colOff>
      <xdr:row>1</xdr:row>
      <xdr:rowOff>30102</xdr:rowOff>
    </xdr:from>
    <xdr:to>
      <xdr:col>3</xdr:col>
      <xdr:colOff>396014</xdr:colOff>
      <xdr:row>2</xdr:row>
      <xdr:rowOff>19888</xdr:rowOff>
    </xdr:to>
    <xdr:sp macro="" textlink="">
      <xdr:nvSpPr>
        <xdr:cNvPr id="2" name="Right Arrow 1"/>
        <xdr:cNvSpPr/>
      </xdr:nvSpPr>
      <xdr:spPr>
        <a:xfrm rot="2880762">
          <a:off x="2044681" y="324471"/>
          <a:ext cx="476619" cy="268881"/>
        </a:xfrm>
        <a:prstGeom prst="rightArrow">
          <a:avLst>
            <a:gd name="adj1" fmla="val 50000"/>
            <a:gd name="adj2" fmla="val 6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abSelected="1" workbookViewId="0">
      <selection activeCell="C18" sqref="C18"/>
    </sheetView>
  </sheetViews>
  <sheetFormatPr defaultRowHeight="15" x14ac:dyDescent="0.25"/>
  <cols>
    <col min="1" max="1" width="3" customWidth="1"/>
    <col min="2" max="2" width="3.28515625" customWidth="1"/>
    <col min="3" max="3" width="87.7109375" customWidth="1"/>
    <col min="5" max="5" width="4.5703125" customWidth="1"/>
    <col min="6" max="6" width="90" bestFit="1" customWidth="1"/>
  </cols>
  <sheetData>
    <row r="1" spans="2:6" ht="15.75" thickBot="1" x14ac:dyDescent="0.3"/>
    <row r="2" spans="2:6" ht="32.25" thickBot="1" x14ac:dyDescent="0.3">
      <c r="C2" s="91" t="s">
        <v>85</v>
      </c>
    </row>
    <row r="3" spans="2:6" ht="15.75" thickBot="1" x14ac:dyDescent="0.3"/>
    <row r="4" spans="2:6" ht="15.75" thickBot="1" x14ac:dyDescent="0.3">
      <c r="B4" s="100"/>
      <c r="C4" s="101" t="s">
        <v>89</v>
      </c>
      <c r="E4" s="100"/>
      <c r="F4" s="101" t="s">
        <v>90</v>
      </c>
    </row>
    <row r="5" spans="2:6" ht="15.75" x14ac:dyDescent="0.25">
      <c r="B5" s="93">
        <v>1</v>
      </c>
      <c r="C5" s="94" t="s">
        <v>92</v>
      </c>
      <c r="E5" s="98">
        <v>1</v>
      </c>
      <c r="F5" s="94" t="s">
        <v>92</v>
      </c>
    </row>
    <row r="6" spans="2:6" ht="15.75" x14ac:dyDescent="0.25">
      <c r="B6" s="93">
        <v>2</v>
      </c>
      <c r="C6" s="94" t="s">
        <v>83</v>
      </c>
      <c r="E6" s="98">
        <v>2</v>
      </c>
      <c r="F6" s="97" t="s">
        <v>86</v>
      </c>
    </row>
    <row r="7" spans="2:6" ht="15.75" x14ac:dyDescent="0.25">
      <c r="B7" s="93">
        <v>3</v>
      </c>
      <c r="C7" s="94" t="s">
        <v>88</v>
      </c>
      <c r="E7" s="98">
        <v>3</v>
      </c>
      <c r="F7" s="97" t="s">
        <v>87</v>
      </c>
    </row>
    <row r="8" spans="2:6" ht="15.75" x14ac:dyDescent="0.25">
      <c r="B8" s="93">
        <v>4</v>
      </c>
      <c r="C8" s="94" t="s">
        <v>96</v>
      </c>
      <c r="E8" s="98">
        <v>4</v>
      </c>
      <c r="F8" s="97" t="s">
        <v>97</v>
      </c>
    </row>
    <row r="9" spans="2:6" ht="15.75" x14ac:dyDescent="0.25">
      <c r="B9" s="93">
        <v>5</v>
      </c>
      <c r="C9" s="94" t="s">
        <v>100</v>
      </c>
      <c r="E9" s="98">
        <v>5</v>
      </c>
      <c r="F9" s="94" t="s">
        <v>95</v>
      </c>
    </row>
    <row r="10" spans="2:6" ht="16.5" thickBot="1" x14ac:dyDescent="0.3">
      <c r="B10" s="95">
        <v>6</v>
      </c>
      <c r="C10" s="96" t="s">
        <v>84</v>
      </c>
      <c r="E10" s="99">
        <v>6</v>
      </c>
      <c r="F10" s="96" t="s">
        <v>84</v>
      </c>
    </row>
    <row r="11" spans="2:6" ht="15.75" thickBot="1" x14ac:dyDescent="0.3"/>
    <row r="12" spans="2:6" ht="63.75" thickBot="1" x14ac:dyDescent="0.3">
      <c r="C12" s="91" t="s">
        <v>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8"/>
  <sheetViews>
    <sheetView zoomScale="90" zoomScaleNormal="90" workbookViewId="0">
      <selection activeCell="D3" sqref="D3"/>
    </sheetView>
  </sheetViews>
  <sheetFormatPr defaultRowHeight="15" x14ac:dyDescent="0.25"/>
  <cols>
    <col min="1" max="1" width="11.85546875" customWidth="1"/>
    <col min="4" max="4" width="23.5703125" style="2" customWidth="1"/>
    <col min="5" max="5" width="9.140625" style="2" customWidth="1"/>
    <col min="6" max="6" width="12.5703125" bestFit="1" customWidth="1"/>
    <col min="9" max="9" width="30.140625" customWidth="1"/>
    <col min="10" max="10" width="10.140625" bestFit="1" customWidth="1"/>
    <col min="11" max="11" width="9.85546875" bestFit="1" customWidth="1"/>
    <col min="13" max="13" width="10.140625" bestFit="1" customWidth="1"/>
    <col min="14" max="15" width="10.28515625" customWidth="1"/>
    <col min="18" max="18" width="27.42578125" bestFit="1" customWidth="1"/>
    <col min="19" max="19" width="10.140625" bestFit="1" customWidth="1"/>
    <col min="22" max="22" width="10.140625" bestFit="1" customWidth="1"/>
    <col min="23" max="24" width="10.28515625" customWidth="1"/>
    <col min="27" max="27" width="25.28515625" customWidth="1"/>
    <col min="28" max="28" width="10.140625" bestFit="1" customWidth="1"/>
    <col min="31" max="31" width="10.140625" bestFit="1" customWidth="1"/>
    <col min="32" max="33" width="10.85546875" customWidth="1"/>
  </cols>
  <sheetData>
    <row r="1" spans="1:40" x14ac:dyDescent="0.25">
      <c r="A1" s="1" t="s">
        <v>98</v>
      </c>
      <c r="I1" s="1" t="s">
        <v>0</v>
      </c>
    </row>
    <row r="2" spans="1:40" s="7" customFormat="1" ht="38.25" x14ac:dyDescent="0.25">
      <c r="A2" s="3" t="s">
        <v>1</v>
      </c>
      <c r="B2" s="3" t="s">
        <v>93</v>
      </c>
      <c r="C2" s="3" t="s">
        <v>94</v>
      </c>
      <c r="D2" s="4" t="s">
        <v>2</v>
      </c>
      <c r="E2" s="4" t="s">
        <v>3</v>
      </c>
      <c r="F2" s="5"/>
      <c r="G2" s="5"/>
      <c r="H2" s="3" t="s">
        <v>4</v>
      </c>
      <c r="I2" s="3" t="s">
        <v>5</v>
      </c>
      <c r="J2" s="3" t="s">
        <v>93</v>
      </c>
      <c r="K2" s="3" t="s">
        <v>6</v>
      </c>
      <c r="L2" s="3" t="s">
        <v>7</v>
      </c>
      <c r="M2" s="3" t="s">
        <v>94</v>
      </c>
      <c r="N2" s="3" t="s">
        <v>8</v>
      </c>
      <c r="O2" s="3" t="s">
        <v>9</v>
      </c>
      <c r="R2" s="3" t="s">
        <v>10</v>
      </c>
      <c r="S2" s="3" t="s">
        <v>93</v>
      </c>
      <c r="T2" s="3" t="s">
        <v>6</v>
      </c>
      <c r="U2" s="3" t="s">
        <v>7</v>
      </c>
      <c r="V2" s="3" t="s">
        <v>94</v>
      </c>
      <c r="W2" s="3" t="s">
        <v>8</v>
      </c>
      <c r="X2" s="3" t="s">
        <v>9</v>
      </c>
      <c r="AA2" s="8" t="s">
        <v>11</v>
      </c>
      <c r="AB2" s="3" t="s">
        <v>93</v>
      </c>
      <c r="AC2" s="3" t="s">
        <v>6</v>
      </c>
      <c r="AD2" s="3" t="s">
        <v>7</v>
      </c>
      <c r="AE2" s="3" t="s">
        <v>94</v>
      </c>
      <c r="AF2" s="3" t="s">
        <v>8</v>
      </c>
      <c r="AG2" s="3" t="s">
        <v>9</v>
      </c>
      <c r="AJ2" s="9"/>
      <c r="AK2" s="6"/>
      <c r="AL2" s="6"/>
      <c r="AM2" s="6"/>
      <c r="AN2" s="6"/>
    </row>
    <row r="3" spans="1:40" x14ac:dyDescent="0.25">
      <c r="A3">
        <v>0</v>
      </c>
      <c r="B3">
        <v>0</v>
      </c>
      <c r="C3">
        <v>0</v>
      </c>
      <c r="D3" s="112"/>
      <c r="E3" s="2">
        <f>D3/2877.764</f>
        <v>0</v>
      </c>
      <c r="H3">
        <v>1</v>
      </c>
      <c r="I3" t="s">
        <v>12</v>
      </c>
      <c r="J3" s="2">
        <f>SUM(E4:E28)</f>
        <v>0</v>
      </c>
      <c r="K3" s="2">
        <f>-1*(SUM(E4:E28)-E4)</f>
        <v>0</v>
      </c>
      <c r="L3" s="2">
        <f>E29+E54+E79+E104+E129+E154+E179+E204+E229+E254+E279+E304+E329+E354+E379+E404+E429+E454+E479+E504+E529+E554+E579+E604</f>
        <v>0</v>
      </c>
      <c r="M3" s="2">
        <f>E4+E29+E54+E79+E104+E129+E154+E179+E204+E229+E254+E279+E304+E329+E354+E379+E404+E429+E454+E479+E504+E529+E554+E579+E604</f>
        <v>0</v>
      </c>
      <c r="N3" s="2">
        <f t="shared" ref="N3:N27" si="0">M3-J3</f>
        <v>0</v>
      </c>
      <c r="O3" s="105">
        <v>0</v>
      </c>
      <c r="AJ3" s="10"/>
      <c r="AK3" s="10"/>
      <c r="AL3" s="10"/>
      <c r="AM3" s="10"/>
      <c r="AN3" s="10"/>
    </row>
    <row r="4" spans="1:40" x14ac:dyDescent="0.25">
      <c r="A4">
        <v>1</v>
      </c>
      <c r="B4">
        <v>1</v>
      </c>
      <c r="C4">
        <v>1</v>
      </c>
      <c r="D4" s="112"/>
      <c r="E4" s="2">
        <f>D4/2877.764</f>
        <v>0</v>
      </c>
      <c r="H4">
        <v>2</v>
      </c>
      <c r="I4" t="s">
        <v>13</v>
      </c>
      <c r="J4" s="2">
        <f>SUM(E29:E53)</f>
        <v>0</v>
      </c>
      <c r="K4" s="2">
        <f>-1*(SUM(E29:E53)-E30)</f>
        <v>0</v>
      </c>
      <c r="L4" s="2">
        <f>E5+E55+E80+E105+E130+E155+E180+E205+E230+E255+E280+E305+E330+E355+E380+E405+E430+E455+E480+E505+E530+E555+E580+E605</f>
        <v>0</v>
      </c>
      <c r="M4" s="2">
        <f>E5+E30+E55+E80+E105+E130+E155+E180+E205+E230+E255+E280+E305+E330+E355+E380+E405+E430+E455+E480+E505+E530+E555+E580+E605</f>
        <v>0</v>
      </c>
      <c r="N4" s="2">
        <f t="shared" si="0"/>
        <v>0</v>
      </c>
      <c r="O4" s="105" t="str">
        <f t="shared" ref="O4:O27" si="1">IF(N4=0,"",N4/J4)</f>
        <v/>
      </c>
      <c r="P4" s="108"/>
      <c r="Q4" s="109"/>
      <c r="R4" t="s">
        <v>13</v>
      </c>
      <c r="S4" s="2">
        <f t="shared" ref="S4:U7" si="2">J4</f>
        <v>0</v>
      </c>
      <c r="T4" s="2">
        <f t="shared" si="2"/>
        <v>0</v>
      </c>
      <c r="U4" s="2">
        <f t="shared" si="2"/>
        <v>0</v>
      </c>
      <c r="V4" s="2">
        <f>M4</f>
        <v>0</v>
      </c>
      <c r="W4" s="2">
        <f>V4-S4</f>
        <v>0</v>
      </c>
      <c r="X4" s="92" t="str">
        <f>IF(W4=0,"",W4/S4)</f>
        <v/>
      </c>
      <c r="AA4" t="s">
        <v>13</v>
      </c>
      <c r="AB4" s="2">
        <f>S4+S5</f>
        <v>0</v>
      </c>
      <c r="AC4" s="2">
        <f>(T4+T5)+(E31+E55)</f>
        <v>0</v>
      </c>
      <c r="AD4" s="2">
        <f>U4+U5-(E31+E55)</f>
        <v>0</v>
      </c>
      <c r="AE4" s="2">
        <f>V4+V5</f>
        <v>0</v>
      </c>
      <c r="AF4" s="2">
        <f t="shared" ref="AF4:AF13" si="3">AE4-AB4</f>
        <v>0</v>
      </c>
      <c r="AG4" s="92" t="str">
        <f>IF(AF4=0,"",AF4/AB4)</f>
        <v/>
      </c>
      <c r="AH4" s="11"/>
      <c r="AI4" s="11"/>
      <c r="AJ4" s="10"/>
      <c r="AK4" s="12"/>
      <c r="AL4" s="12"/>
      <c r="AM4" s="12"/>
      <c r="AN4" s="13"/>
    </row>
    <row r="5" spans="1:40" x14ac:dyDescent="0.25">
      <c r="A5">
        <f>A4+1</f>
        <v>2</v>
      </c>
      <c r="B5">
        <v>1</v>
      </c>
      <c r="C5">
        <v>2</v>
      </c>
      <c r="D5" s="112"/>
      <c r="E5" s="2">
        <f t="shared" ref="E5:E68" si="4">D5/2877.764</f>
        <v>0</v>
      </c>
      <c r="H5">
        <v>3</v>
      </c>
      <c r="I5" t="s">
        <v>14</v>
      </c>
      <c r="J5" s="2">
        <f>SUM(E54:E78)</f>
        <v>0</v>
      </c>
      <c r="K5" s="2">
        <f>-1*(SUM(E54:E78)-E56)</f>
        <v>0</v>
      </c>
      <c r="L5" s="2">
        <f>E6+E31+E81+E106+E131+E156+E181+E206+E231+E256+E281+E306+E331+E356+E381+E406+E431+E456+E481+E506+E531+E556+E581+E606</f>
        <v>0</v>
      </c>
      <c r="M5" s="2">
        <f t="shared" ref="M5:M27" si="5">E6+E31+E56+E81+E106+E131+E156+E181+E206+E231+E256+E281+E306+E331+E356+E381+E406+E431+E456+E481+E506+E531+E556+E581+E606</f>
        <v>0</v>
      </c>
      <c r="N5" s="2">
        <f t="shared" si="0"/>
        <v>0</v>
      </c>
      <c r="O5" s="105" t="str">
        <f t="shared" si="1"/>
        <v/>
      </c>
      <c r="P5" s="108"/>
      <c r="Q5" s="109"/>
      <c r="R5" t="s">
        <v>14</v>
      </c>
      <c r="S5" s="2">
        <f t="shared" si="2"/>
        <v>0</v>
      </c>
      <c r="T5" s="2">
        <f t="shared" si="2"/>
        <v>0</v>
      </c>
      <c r="U5" s="2">
        <f t="shared" si="2"/>
        <v>0</v>
      </c>
      <c r="V5" s="2">
        <f>M5</f>
        <v>0</v>
      </c>
      <c r="W5" s="2">
        <f t="shared" ref="W5:W18" si="6">V5-S5</f>
        <v>0</v>
      </c>
      <c r="X5" s="92" t="str">
        <f t="shared" ref="X5:X19" si="7">IF(W5=0,"",W5/S5)</f>
        <v/>
      </c>
      <c r="AA5" t="s">
        <v>15</v>
      </c>
      <c r="AB5" s="2">
        <f>S6+S7</f>
        <v>0</v>
      </c>
      <c r="AC5" s="2">
        <f>(T6+T7)+(E83+E107)</f>
        <v>0</v>
      </c>
      <c r="AD5" s="2">
        <f>U6+U7-(E83+E107)</f>
        <v>0</v>
      </c>
      <c r="AE5" s="2">
        <f>V6+V7</f>
        <v>0</v>
      </c>
      <c r="AF5" s="2">
        <f t="shared" si="3"/>
        <v>0</v>
      </c>
      <c r="AG5" s="92" t="str">
        <f t="shared" ref="AG5:AG12" si="8">IF(AF5=0,"",AF5/AB5)</f>
        <v/>
      </c>
      <c r="AH5" s="11"/>
      <c r="AI5" s="11"/>
      <c r="AJ5" s="10"/>
      <c r="AK5" s="12"/>
      <c r="AL5" s="12"/>
      <c r="AM5" s="12"/>
      <c r="AN5" s="13"/>
    </row>
    <row r="6" spans="1:40" x14ac:dyDescent="0.25">
      <c r="A6">
        <f t="shared" ref="A6:A69" si="9">A5+1</f>
        <v>3</v>
      </c>
      <c r="B6">
        <v>1</v>
      </c>
      <c r="C6">
        <v>3</v>
      </c>
      <c r="D6" s="112"/>
      <c r="E6" s="2">
        <f t="shared" si="4"/>
        <v>0</v>
      </c>
      <c r="H6">
        <v>4</v>
      </c>
      <c r="I6" t="s">
        <v>15</v>
      </c>
      <c r="J6" s="2">
        <f>SUM(E79:E103)</f>
        <v>0</v>
      </c>
      <c r="K6" s="2">
        <f>-1*(SUM(E79:E103)-E82)</f>
        <v>0</v>
      </c>
      <c r="L6" s="2">
        <f>E7+E32+E57+E107+E132+E157+E182+E207+E232+E257+E282+E307+E332+E357+E382+E407+E432+E457+E482+E507+E532+E557+E582+E607</f>
        <v>0</v>
      </c>
      <c r="M6" s="2">
        <f t="shared" si="5"/>
        <v>0</v>
      </c>
      <c r="N6" s="2">
        <f t="shared" si="0"/>
        <v>0</v>
      </c>
      <c r="O6" s="105" t="str">
        <f t="shared" si="1"/>
        <v/>
      </c>
      <c r="P6" s="108"/>
      <c r="Q6" s="109"/>
      <c r="R6" t="s">
        <v>15</v>
      </c>
      <c r="S6" s="2">
        <f t="shared" si="2"/>
        <v>0</v>
      </c>
      <c r="T6" s="2">
        <f t="shared" si="2"/>
        <v>0</v>
      </c>
      <c r="U6" s="2">
        <f t="shared" si="2"/>
        <v>0</v>
      </c>
      <c r="V6" s="2">
        <f>M6</f>
        <v>0</v>
      </c>
      <c r="W6" s="2">
        <f t="shared" si="6"/>
        <v>0</v>
      </c>
      <c r="X6" s="92" t="str">
        <f t="shared" si="7"/>
        <v/>
      </c>
      <c r="AA6" s="14" t="s">
        <v>16</v>
      </c>
      <c r="AB6" s="2">
        <f t="shared" ref="AB6:AE7" si="10">S8</f>
        <v>0</v>
      </c>
      <c r="AC6" s="2">
        <f t="shared" si="10"/>
        <v>0</v>
      </c>
      <c r="AD6" s="2">
        <f t="shared" si="10"/>
        <v>0</v>
      </c>
      <c r="AE6" s="2">
        <f t="shared" si="10"/>
        <v>0</v>
      </c>
      <c r="AF6" s="2">
        <f t="shared" si="3"/>
        <v>0</v>
      </c>
      <c r="AG6" s="92" t="str">
        <f t="shared" si="8"/>
        <v/>
      </c>
      <c r="AH6" s="11"/>
      <c r="AI6" s="11"/>
      <c r="AJ6" s="10"/>
      <c r="AK6" s="12"/>
      <c r="AL6" s="12"/>
      <c r="AM6" s="12"/>
      <c r="AN6" s="13"/>
    </row>
    <row r="7" spans="1:40" x14ac:dyDescent="0.25">
      <c r="A7">
        <f t="shared" si="9"/>
        <v>4</v>
      </c>
      <c r="B7">
        <v>1</v>
      </c>
      <c r="C7">
        <v>4</v>
      </c>
      <c r="D7" s="112"/>
      <c r="E7" s="2">
        <f t="shared" si="4"/>
        <v>0</v>
      </c>
      <c r="H7">
        <v>5</v>
      </c>
      <c r="I7" t="s">
        <v>17</v>
      </c>
      <c r="J7" s="2">
        <f>SUM(E104:E128)</f>
        <v>0</v>
      </c>
      <c r="K7" s="2">
        <f>-1*(SUM(E104:E128)-E108)</f>
        <v>0</v>
      </c>
      <c r="L7" s="2">
        <f>E8+E33+E58+E83+E133+E158+E183+E208+E233+E258+E283+E308+E333+E358+E383+E408+E433+E458+E483+E508+E533+E558+E583+E608</f>
        <v>0</v>
      </c>
      <c r="M7" s="2">
        <f t="shared" si="5"/>
        <v>0</v>
      </c>
      <c r="N7" s="2">
        <f t="shared" si="0"/>
        <v>0</v>
      </c>
      <c r="O7" s="105" t="str">
        <f t="shared" si="1"/>
        <v/>
      </c>
      <c r="P7" s="108"/>
      <c r="Q7" s="109"/>
      <c r="R7" t="s">
        <v>17</v>
      </c>
      <c r="S7" s="2">
        <f t="shared" si="2"/>
        <v>0</v>
      </c>
      <c r="T7" s="2">
        <f t="shared" si="2"/>
        <v>0</v>
      </c>
      <c r="U7" s="2">
        <f t="shared" si="2"/>
        <v>0</v>
      </c>
      <c r="V7" s="2">
        <f>M7</f>
        <v>0</v>
      </c>
      <c r="W7" s="2">
        <f t="shared" si="6"/>
        <v>0</v>
      </c>
      <c r="X7" s="92" t="str">
        <f t="shared" si="7"/>
        <v/>
      </c>
      <c r="AA7" s="14" t="s">
        <v>18</v>
      </c>
      <c r="AB7" s="2">
        <f t="shared" si="10"/>
        <v>0</v>
      </c>
      <c r="AC7" s="2">
        <f t="shared" si="10"/>
        <v>0</v>
      </c>
      <c r="AD7" s="2">
        <f t="shared" si="10"/>
        <v>0</v>
      </c>
      <c r="AE7" s="2">
        <f t="shared" si="10"/>
        <v>0</v>
      </c>
      <c r="AF7" s="2">
        <f t="shared" si="3"/>
        <v>0</v>
      </c>
      <c r="AG7" s="92" t="str">
        <f t="shared" si="8"/>
        <v/>
      </c>
      <c r="AH7" s="11"/>
      <c r="AI7" s="11"/>
      <c r="AJ7" s="10"/>
      <c r="AK7" s="12"/>
      <c r="AL7" s="12"/>
      <c r="AM7" s="12"/>
      <c r="AN7" s="13"/>
    </row>
    <row r="8" spans="1:40" x14ac:dyDescent="0.25">
      <c r="A8">
        <f t="shared" si="9"/>
        <v>5</v>
      </c>
      <c r="B8">
        <v>1</v>
      </c>
      <c r="C8">
        <v>5</v>
      </c>
      <c r="D8" s="112"/>
      <c r="E8" s="2">
        <f t="shared" si="4"/>
        <v>0</v>
      </c>
      <c r="H8">
        <v>6</v>
      </c>
      <c r="I8" t="s">
        <v>16</v>
      </c>
      <c r="J8" s="2">
        <f>SUM(E129:E153)</f>
        <v>0</v>
      </c>
      <c r="K8" s="2">
        <f>-1*(SUM(E129:E153)-E134)</f>
        <v>0</v>
      </c>
      <c r="L8" s="2">
        <f>E9+E34+E59+E84+E109+E159+E184+E209+E234+E259+E284+E309+E334+E359+E384+E409+E434+E459+E484+E509+E534+E559+E584+E609</f>
        <v>0</v>
      </c>
      <c r="M8" s="2">
        <f t="shared" si="5"/>
        <v>0</v>
      </c>
      <c r="N8" s="2">
        <f t="shared" si="0"/>
        <v>0</v>
      </c>
      <c r="O8" s="105" t="str">
        <f t="shared" si="1"/>
        <v/>
      </c>
      <c r="P8" s="108"/>
      <c r="Q8" s="109"/>
      <c r="R8" t="s">
        <v>16</v>
      </c>
      <c r="S8" s="2">
        <f>J8+J9</f>
        <v>0</v>
      </c>
      <c r="T8" s="2">
        <f>(K8+K9)+(E135+E159)</f>
        <v>0</v>
      </c>
      <c r="U8" s="2">
        <f>(L8+L9)-(E135+E159)</f>
        <v>0</v>
      </c>
      <c r="V8" s="2">
        <f>M8+M9</f>
        <v>0</v>
      </c>
      <c r="W8" s="2">
        <f t="shared" si="6"/>
        <v>0</v>
      </c>
      <c r="X8" s="92" t="str">
        <f t="shared" si="7"/>
        <v/>
      </c>
      <c r="AA8" s="14" t="s">
        <v>19</v>
      </c>
      <c r="AB8" s="2">
        <f>S10+S11+S12</f>
        <v>0</v>
      </c>
      <c r="AC8" s="2">
        <f>(T10+T11+T12)+(E213+E214+E237+E239+E262+E263)</f>
        <v>0</v>
      </c>
      <c r="AD8" s="2">
        <f>U10+U11+U12-(E213+E214+E237+E239+E262+E263)</f>
        <v>0</v>
      </c>
      <c r="AE8" s="2">
        <f>V10+V11+V12</f>
        <v>0</v>
      </c>
      <c r="AF8" s="2">
        <f t="shared" si="3"/>
        <v>0</v>
      </c>
      <c r="AG8" s="92" t="str">
        <f t="shared" si="8"/>
        <v/>
      </c>
      <c r="AH8" s="11"/>
      <c r="AI8" s="11"/>
      <c r="AJ8" s="10"/>
      <c r="AK8" s="12"/>
      <c r="AL8" s="12"/>
      <c r="AM8" s="12"/>
      <c r="AN8" s="13"/>
    </row>
    <row r="9" spans="1:40" x14ac:dyDescent="0.25">
      <c r="A9">
        <f t="shared" si="9"/>
        <v>6</v>
      </c>
      <c r="B9">
        <v>1</v>
      </c>
      <c r="C9">
        <v>6</v>
      </c>
      <c r="D9" s="112"/>
      <c r="E9" s="2">
        <f t="shared" si="4"/>
        <v>0</v>
      </c>
      <c r="H9">
        <v>7</v>
      </c>
      <c r="I9" t="s">
        <v>20</v>
      </c>
      <c r="J9" s="2">
        <f>SUM(E154:E178)</f>
        <v>0</v>
      </c>
      <c r="K9" s="2">
        <f>-1*(SUM(E154:E178)-E160)</f>
        <v>0</v>
      </c>
      <c r="L9" s="2">
        <f>E10+E35+E60+E85+E110+E135+E185+E210+E235+E260+E285+E310+E335+E360+E385+E410+E435+E460+E485+E510+E535+E560+E585+E610</f>
        <v>0</v>
      </c>
      <c r="M9" s="2">
        <f t="shared" si="5"/>
        <v>0</v>
      </c>
      <c r="N9" s="2">
        <f t="shared" si="0"/>
        <v>0</v>
      </c>
      <c r="O9" s="105" t="str">
        <f t="shared" si="1"/>
        <v/>
      </c>
      <c r="P9" s="108"/>
      <c r="Q9" s="109"/>
      <c r="R9" t="s">
        <v>18</v>
      </c>
      <c r="S9" s="2">
        <f t="shared" ref="S9:U13" si="11">J10</f>
        <v>0</v>
      </c>
      <c r="T9" s="2">
        <f t="shared" si="11"/>
        <v>0</v>
      </c>
      <c r="U9" s="2">
        <f t="shared" si="11"/>
        <v>0</v>
      </c>
      <c r="V9" s="2">
        <f>M10</f>
        <v>0</v>
      </c>
      <c r="W9" s="2">
        <f t="shared" si="6"/>
        <v>0</v>
      </c>
      <c r="X9" s="92" t="str">
        <f t="shared" si="7"/>
        <v/>
      </c>
      <c r="AA9" s="14" t="s">
        <v>21</v>
      </c>
      <c r="AB9" s="2">
        <f t="shared" ref="AB9:AE11" si="12">S13</f>
        <v>0</v>
      </c>
      <c r="AC9" s="2">
        <f t="shared" si="12"/>
        <v>0</v>
      </c>
      <c r="AD9" s="2">
        <f t="shared" si="12"/>
        <v>0</v>
      </c>
      <c r="AE9" s="2">
        <f t="shared" si="12"/>
        <v>0</v>
      </c>
      <c r="AF9" s="2">
        <f t="shared" si="3"/>
        <v>0</v>
      </c>
      <c r="AG9" s="92" t="str">
        <f t="shared" si="8"/>
        <v/>
      </c>
      <c r="AH9" s="11"/>
      <c r="AI9" s="11"/>
      <c r="AJ9" s="10"/>
      <c r="AK9" s="12"/>
      <c r="AL9" s="12"/>
      <c r="AM9" s="12"/>
      <c r="AN9" s="13"/>
    </row>
    <row r="10" spans="1:40" x14ac:dyDescent="0.25">
      <c r="A10">
        <f t="shared" si="9"/>
        <v>7</v>
      </c>
      <c r="B10">
        <v>1</v>
      </c>
      <c r="C10">
        <v>7</v>
      </c>
      <c r="D10" s="112"/>
      <c r="E10" s="2">
        <f t="shared" si="4"/>
        <v>0</v>
      </c>
      <c r="H10">
        <v>8</v>
      </c>
      <c r="I10" t="s">
        <v>18</v>
      </c>
      <c r="J10" s="2">
        <f>SUM(E179:E203)</f>
        <v>0</v>
      </c>
      <c r="K10" s="2">
        <f>-1*(SUM(E179:E203)-E186)</f>
        <v>0</v>
      </c>
      <c r="L10" s="2">
        <f>E11+E36+E61+E86+E111+E136+E161+E211+E236+E261+E286+E311+E336+E361+E386+E411+E436+E461+E486+E511+E536+E561+E586+E611</f>
        <v>0</v>
      </c>
      <c r="M10" s="2">
        <f t="shared" si="5"/>
        <v>0</v>
      </c>
      <c r="N10" s="2">
        <f t="shared" si="0"/>
        <v>0</v>
      </c>
      <c r="O10" s="105" t="str">
        <f t="shared" si="1"/>
        <v/>
      </c>
      <c r="P10" s="108"/>
      <c r="Q10" s="109"/>
      <c r="R10" t="s">
        <v>22</v>
      </c>
      <c r="S10" s="2">
        <f t="shared" si="11"/>
        <v>0</v>
      </c>
      <c r="T10" s="2">
        <f t="shared" si="11"/>
        <v>0</v>
      </c>
      <c r="U10" s="2">
        <f t="shared" si="11"/>
        <v>0</v>
      </c>
      <c r="V10" s="2">
        <f>M11</f>
        <v>0</v>
      </c>
      <c r="W10" s="2">
        <f t="shared" si="6"/>
        <v>0</v>
      </c>
      <c r="X10" s="92" t="str">
        <f t="shared" si="7"/>
        <v/>
      </c>
      <c r="AA10" s="14" t="s">
        <v>23</v>
      </c>
      <c r="AB10" s="2">
        <f t="shared" si="12"/>
        <v>0</v>
      </c>
      <c r="AC10" s="2">
        <f t="shared" si="12"/>
        <v>0</v>
      </c>
      <c r="AD10" s="2">
        <f t="shared" si="12"/>
        <v>0</v>
      </c>
      <c r="AE10" s="2">
        <f t="shared" si="12"/>
        <v>0</v>
      </c>
      <c r="AF10" s="2">
        <f t="shared" si="3"/>
        <v>0</v>
      </c>
      <c r="AG10" s="92" t="str">
        <f t="shared" si="8"/>
        <v/>
      </c>
      <c r="AH10" s="11"/>
      <c r="AI10" s="11"/>
      <c r="AJ10" s="10"/>
      <c r="AK10" s="10"/>
      <c r="AL10" s="12"/>
      <c r="AM10" s="12"/>
      <c r="AN10" s="13"/>
    </row>
    <row r="11" spans="1:40" x14ac:dyDescent="0.25">
      <c r="A11">
        <f t="shared" si="9"/>
        <v>8</v>
      </c>
      <c r="B11">
        <v>1</v>
      </c>
      <c r="C11">
        <v>8</v>
      </c>
      <c r="D11" s="112"/>
      <c r="E11" s="2">
        <f t="shared" si="4"/>
        <v>0</v>
      </c>
      <c r="H11">
        <v>9</v>
      </c>
      <c r="I11" t="s">
        <v>22</v>
      </c>
      <c r="J11" s="2">
        <f>SUM(E204:E228)</f>
        <v>0</v>
      </c>
      <c r="K11" s="2">
        <f>-1*(SUM(E204:E228)-E212)</f>
        <v>0</v>
      </c>
      <c r="L11" s="2">
        <f>E12+E37+E62+E87+E112+E137+E162+E187+E237+E262+E287+E312+E337+E362+E387+E412+E437+E462+E487+E512+E537+E562+E587+E612</f>
        <v>0</v>
      </c>
      <c r="M11" s="2">
        <f t="shared" si="5"/>
        <v>0</v>
      </c>
      <c r="N11" s="2">
        <f t="shared" si="0"/>
        <v>0</v>
      </c>
      <c r="O11" s="105" t="str">
        <f t="shared" si="1"/>
        <v/>
      </c>
      <c r="P11" s="108"/>
      <c r="Q11" s="109"/>
      <c r="R11" t="s">
        <v>24</v>
      </c>
      <c r="S11" s="2">
        <f t="shared" si="11"/>
        <v>0</v>
      </c>
      <c r="T11" s="2">
        <f t="shared" si="11"/>
        <v>0</v>
      </c>
      <c r="U11" s="2">
        <f t="shared" si="11"/>
        <v>0</v>
      </c>
      <c r="V11" s="2">
        <f>M12</f>
        <v>0</v>
      </c>
      <c r="W11" s="2">
        <f t="shared" si="6"/>
        <v>0</v>
      </c>
      <c r="X11" s="92" t="str">
        <f t="shared" si="7"/>
        <v/>
      </c>
      <c r="AA11" s="14" t="s">
        <v>25</v>
      </c>
      <c r="AB11" s="2">
        <f t="shared" si="12"/>
        <v>0</v>
      </c>
      <c r="AC11" s="2">
        <f t="shared" si="12"/>
        <v>0</v>
      </c>
      <c r="AD11" s="2">
        <f t="shared" si="12"/>
        <v>0</v>
      </c>
      <c r="AE11" s="2">
        <f t="shared" si="12"/>
        <v>0</v>
      </c>
      <c r="AF11" s="2">
        <f t="shared" si="3"/>
        <v>0</v>
      </c>
      <c r="AG11" s="92" t="str">
        <f t="shared" si="8"/>
        <v/>
      </c>
      <c r="AH11" s="11"/>
      <c r="AI11" s="11"/>
      <c r="AJ11" s="10"/>
      <c r="AK11" s="10"/>
      <c r="AL11" s="12"/>
      <c r="AM11" s="12"/>
      <c r="AN11" s="13"/>
    </row>
    <row r="12" spans="1:40" x14ac:dyDescent="0.25">
      <c r="A12">
        <f t="shared" si="9"/>
        <v>9</v>
      </c>
      <c r="B12">
        <v>1</v>
      </c>
      <c r="C12">
        <v>9</v>
      </c>
      <c r="D12" s="112"/>
      <c r="E12" s="2">
        <f t="shared" si="4"/>
        <v>0</v>
      </c>
      <c r="H12">
        <v>10</v>
      </c>
      <c r="I12" t="s">
        <v>24</v>
      </c>
      <c r="J12" s="2">
        <f>SUM(E229:E253)</f>
        <v>0</v>
      </c>
      <c r="K12" s="2">
        <f>-1*(SUM(E229:E253)-E238)</f>
        <v>0</v>
      </c>
      <c r="L12" s="2">
        <f>E13+E38+E63+E88+E113+E138+E163+E188+E213+E263+E288+E313+E338+E363+E388+E413+E438+E463+E488+E513+E538+E563+E588+E613</f>
        <v>0</v>
      </c>
      <c r="M12" s="2">
        <f t="shared" si="5"/>
        <v>0</v>
      </c>
      <c r="N12" s="2">
        <f t="shared" si="0"/>
        <v>0</v>
      </c>
      <c r="O12" s="105" t="str">
        <f t="shared" si="1"/>
        <v/>
      </c>
      <c r="P12" s="108"/>
      <c r="Q12" s="109"/>
      <c r="R12" t="s">
        <v>26</v>
      </c>
      <c r="S12" s="2">
        <f t="shared" si="11"/>
        <v>0</v>
      </c>
      <c r="T12" s="2">
        <f t="shared" si="11"/>
        <v>0</v>
      </c>
      <c r="U12" s="2">
        <f t="shared" si="11"/>
        <v>0</v>
      </c>
      <c r="V12" s="2">
        <f>M13</f>
        <v>0</v>
      </c>
      <c r="W12" s="2">
        <f t="shared" si="6"/>
        <v>0</v>
      </c>
      <c r="X12" s="92" t="str">
        <f t="shared" si="7"/>
        <v/>
      </c>
      <c r="AA12" s="14" t="s">
        <v>27</v>
      </c>
      <c r="AB12" s="2">
        <f>S16+S17</f>
        <v>0</v>
      </c>
      <c r="AC12" s="2">
        <f>(T16+T17)+(E473+E497)</f>
        <v>0</v>
      </c>
      <c r="AD12" s="2">
        <f>U16+U17-(E473+E497)</f>
        <v>0</v>
      </c>
      <c r="AE12" s="2">
        <f>V16+V17</f>
        <v>0</v>
      </c>
      <c r="AF12" s="2">
        <f t="shared" si="3"/>
        <v>0</v>
      </c>
      <c r="AG12" s="92" t="str">
        <f t="shared" si="8"/>
        <v/>
      </c>
      <c r="AH12" s="11"/>
      <c r="AI12" s="11"/>
      <c r="AJ12" s="10"/>
      <c r="AK12" s="10"/>
      <c r="AL12" s="12"/>
      <c r="AM12" s="12"/>
      <c r="AN12" s="13"/>
    </row>
    <row r="13" spans="1:40" x14ac:dyDescent="0.25">
      <c r="A13">
        <f t="shared" si="9"/>
        <v>10</v>
      </c>
      <c r="B13">
        <v>1</v>
      </c>
      <c r="C13">
        <v>10</v>
      </c>
      <c r="D13" s="112"/>
      <c r="E13" s="2">
        <f t="shared" si="4"/>
        <v>0</v>
      </c>
      <c r="H13">
        <v>11</v>
      </c>
      <c r="I13" t="s">
        <v>26</v>
      </c>
      <c r="J13" s="2">
        <f>SUM(E254:E278)</f>
        <v>0</v>
      </c>
      <c r="K13" s="2">
        <f>-1*(SUM(E254:E278)-E264)</f>
        <v>0</v>
      </c>
      <c r="L13" s="2">
        <f>E14+E39+E64+E89+E114+E139+E164+E189+E214+E239+E289+E314+E339+E364+E389+E414+E439+E464+E489+E514+E539+E564+E589+E614</f>
        <v>0</v>
      </c>
      <c r="M13" s="2">
        <f t="shared" si="5"/>
        <v>0</v>
      </c>
      <c r="N13" s="2">
        <f t="shared" si="0"/>
        <v>0</v>
      </c>
      <c r="O13" s="105" t="str">
        <f t="shared" si="1"/>
        <v/>
      </c>
      <c r="P13" s="108"/>
      <c r="Q13" s="109"/>
      <c r="R13" t="s">
        <v>21</v>
      </c>
      <c r="S13" s="2">
        <f t="shared" si="11"/>
        <v>0</v>
      </c>
      <c r="T13" s="2">
        <f t="shared" si="11"/>
        <v>0</v>
      </c>
      <c r="U13" s="2">
        <f t="shared" si="11"/>
        <v>0</v>
      </c>
      <c r="V13" s="2">
        <f>M14</f>
        <v>0</v>
      </c>
      <c r="W13" s="2">
        <f t="shared" si="6"/>
        <v>0</v>
      </c>
      <c r="X13" s="92" t="str">
        <f t="shared" si="7"/>
        <v/>
      </c>
      <c r="AA13" s="14" t="s">
        <v>28</v>
      </c>
      <c r="AB13" s="2">
        <f>S18</f>
        <v>0</v>
      </c>
      <c r="AC13" s="2">
        <f>T18</f>
        <v>0</v>
      </c>
      <c r="AD13" s="2">
        <f>U18</f>
        <v>0</v>
      </c>
      <c r="AE13" s="2">
        <f>V18</f>
        <v>0</v>
      </c>
      <c r="AF13" s="2">
        <f t="shared" si="3"/>
        <v>0</v>
      </c>
      <c r="AG13" s="92" t="str">
        <f>IF(AF13=0,"",AF13/AB13)</f>
        <v/>
      </c>
      <c r="AH13" s="11"/>
      <c r="AI13" s="11"/>
      <c r="AJ13" s="10"/>
      <c r="AK13" s="10"/>
      <c r="AL13" s="12"/>
      <c r="AM13" s="12"/>
      <c r="AN13" s="13"/>
    </row>
    <row r="14" spans="1:40" x14ac:dyDescent="0.25">
      <c r="A14">
        <f t="shared" si="9"/>
        <v>11</v>
      </c>
      <c r="B14">
        <v>1</v>
      </c>
      <c r="C14">
        <v>11</v>
      </c>
      <c r="D14" s="112"/>
      <c r="E14" s="2">
        <f t="shared" si="4"/>
        <v>0</v>
      </c>
      <c r="H14">
        <v>12</v>
      </c>
      <c r="I14" t="s">
        <v>21</v>
      </c>
      <c r="J14" s="2">
        <f>SUM(E279:E303)</f>
        <v>0</v>
      </c>
      <c r="K14" s="2">
        <f>-1*(SUM(E279:E303)-E290)</f>
        <v>0</v>
      </c>
      <c r="L14" s="2">
        <f>E15+E40+E65+E90+E115+E140+E165+E190+E215+E240+E265+E315+E340+E365+E390+E415+E440+E465+E490+E515+E540+E565+E590+E615</f>
        <v>0</v>
      </c>
      <c r="M14" s="2">
        <f t="shared" si="5"/>
        <v>0</v>
      </c>
      <c r="N14" s="2">
        <f t="shared" si="0"/>
        <v>0</v>
      </c>
      <c r="O14" s="105" t="str">
        <f t="shared" si="1"/>
        <v/>
      </c>
      <c r="P14" s="108"/>
      <c r="Q14" s="109"/>
      <c r="R14" t="s">
        <v>23</v>
      </c>
      <c r="S14" s="2">
        <f>J15+J16+J19+J18</f>
        <v>0</v>
      </c>
      <c r="T14" s="2">
        <f>(K15+K16+K19+K18)+(E317+E319+E320+E341+E344+E345+E391+E392+E395+E416+E417+E419)</f>
        <v>0</v>
      </c>
      <c r="U14" s="2">
        <f>(L15+L16+L19+L18)-(E317+E319+E320+E341+E344+E345+E391+E392+E395+E416+E417+E419)</f>
        <v>0</v>
      </c>
      <c r="V14" s="2">
        <f>M15+M16+M19+M18</f>
        <v>0</v>
      </c>
      <c r="W14" s="2">
        <f t="shared" si="6"/>
        <v>0</v>
      </c>
      <c r="X14" s="92" t="str">
        <f t="shared" si="7"/>
        <v/>
      </c>
      <c r="AJ14" s="10"/>
      <c r="AK14" s="10"/>
      <c r="AL14" s="10"/>
      <c r="AM14" s="12"/>
      <c r="AN14" s="13"/>
    </row>
    <row r="15" spans="1:40" x14ac:dyDescent="0.25">
      <c r="A15">
        <f t="shared" si="9"/>
        <v>12</v>
      </c>
      <c r="B15">
        <v>1</v>
      </c>
      <c r="C15">
        <v>12</v>
      </c>
      <c r="D15" s="112"/>
      <c r="E15" s="2">
        <f t="shared" si="4"/>
        <v>0</v>
      </c>
      <c r="H15">
        <v>13</v>
      </c>
      <c r="I15" t="s">
        <v>29</v>
      </c>
      <c r="J15" s="2">
        <f>SUM(E304:E328)</f>
        <v>0</v>
      </c>
      <c r="K15" s="2">
        <f>-1*(SUM(E304:E328)-E316)</f>
        <v>0</v>
      </c>
      <c r="L15" s="2">
        <f>E16+E41+E66+E91+E116+E141+E166+E191+E216+E241+E266+E291+E341+E366+E391+E416+E441+E466+E491+E516+E541+E566+E591+E616</f>
        <v>0</v>
      </c>
      <c r="M15" s="2">
        <f t="shared" si="5"/>
        <v>0</v>
      </c>
      <c r="N15" s="2">
        <f t="shared" si="0"/>
        <v>0</v>
      </c>
      <c r="O15" s="105" t="str">
        <f t="shared" si="1"/>
        <v/>
      </c>
      <c r="P15" s="108"/>
      <c r="Q15" s="109"/>
      <c r="R15" t="s">
        <v>25</v>
      </c>
      <c r="S15" s="2">
        <f>J17+J20</f>
        <v>0</v>
      </c>
      <c r="T15" s="2">
        <f>(K17+K20)+(E371+E443)</f>
        <v>0</v>
      </c>
      <c r="U15" s="2">
        <f>(L17+L20)-(E371+E443)</f>
        <v>0</v>
      </c>
      <c r="V15" s="2">
        <f>M17+M20</f>
        <v>0</v>
      </c>
      <c r="W15" s="2">
        <f t="shared" si="6"/>
        <v>0</v>
      </c>
      <c r="X15" s="92" t="str">
        <f t="shared" si="7"/>
        <v/>
      </c>
    </row>
    <row r="16" spans="1:40" x14ac:dyDescent="0.25">
      <c r="A16">
        <f t="shared" si="9"/>
        <v>13</v>
      </c>
      <c r="B16">
        <v>1</v>
      </c>
      <c r="C16">
        <v>13</v>
      </c>
      <c r="D16" s="112"/>
      <c r="E16" s="2">
        <f t="shared" si="4"/>
        <v>0</v>
      </c>
      <c r="H16">
        <v>14</v>
      </c>
      <c r="I16" t="s">
        <v>30</v>
      </c>
      <c r="J16" s="2">
        <f>SUM(E329:E353)</f>
        <v>0</v>
      </c>
      <c r="K16" s="2">
        <f>-1*(SUM(E329:E353)-E342)</f>
        <v>0</v>
      </c>
      <c r="L16" s="2">
        <f>E17+E42+E67+E92+E117+E142+E167+E192+E217+E242+E267+E292+E317+E367+E392+E417+E442+E467+E492+E517+E542+E567+E592+E617</f>
        <v>0</v>
      </c>
      <c r="M16" s="2">
        <f t="shared" si="5"/>
        <v>0</v>
      </c>
      <c r="N16" s="2">
        <f t="shared" si="0"/>
        <v>0</v>
      </c>
      <c r="O16" s="105" t="str">
        <f t="shared" si="1"/>
        <v/>
      </c>
      <c r="P16" s="108"/>
      <c r="Q16" s="109"/>
      <c r="R16" t="s">
        <v>31</v>
      </c>
      <c r="S16" s="2">
        <f t="shared" ref="S16:U17" si="13">J21</f>
        <v>0</v>
      </c>
      <c r="T16" s="2">
        <f t="shared" si="13"/>
        <v>0</v>
      </c>
      <c r="U16" s="2">
        <f t="shared" si="13"/>
        <v>0</v>
      </c>
      <c r="V16" s="2">
        <f>M21</f>
        <v>0</v>
      </c>
      <c r="W16" s="2">
        <f t="shared" si="6"/>
        <v>0</v>
      </c>
      <c r="X16" s="92" t="str">
        <f t="shared" si="7"/>
        <v/>
      </c>
    </row>
    <row r="17" spans="1:24" x14ac:dyDescent="0.25">
      <c r="A17">
        <f t="shared" si="9"/>
        <v>14</v>
      </c>
      <c r="B17">
        <v>1</v>
      </c>
      <c r="C17">
        <v>14</v>
      </c>
      <c r="D17" s="112"/>
      <c r="E17" s="2">
        <f t="shared" si="4"/>
        <v>0</v>
      </c>
      <c r="H17">
        <v>15</v>
      </c>
      <c r="I17" t="s">
        <v>32</v>
      </c>
      <c r="J17" s="2">
        <f>SUM(E354:E378)</f>
        <v>0</v>
      </c>
      <c r="K17" s="2">
        <f>-1*(SUM(E354:E378)-E368)</f>
        <v>0</v>
      </c>
      <c r="L17" s="2">
        <f>E18+E43+E68+E93+E118+E143+E168+E193+E218+E243+E268+E293+E318+E343+E393+E418+E443+E468+E493+E518+E543+E568+E593+E618</f>
        <v>0</v>
      </c>
      <c r="M17" s="2">
        <f t="shared" si="5"/>
        <v>0</v>
      </c>
      <c r="N17" s="2">
        <f t="shared" si="0"/>
        <v>0</v>
      </c>
      <c r="O17" s="105" t="str">
        <f t="shared" si="1"/>
        <v/>
      </c>
      <c r="P17" s="108"/>
      <c r="Q17" s="109"/>
      <c r="R17" t="s">
        <v>27</v>
      </c>
      <c r="S17" s="2">
        <f t="shared" si="13"/>
        <v>0</v>
      </c>
      <c r="T17" s="2">
        <f t="shared" si="13"/>
        <v>0</v>
      </c>
      <c r="U17" s="2">
        <f t="shared" si="13"/>
        <v>0</v>
      </c>
      <c r="V17" s="2">
        <f>M22</f>
        <v>0</v>
      </c>
      <c r="W17" s="2">
        <f t="shared" si="6"/>
        <v>0</v>
      </c>
      <c r="X17" s="92" t="str">
        <f t="shared" si="7"/>
        <v/>
      </c>
    </row>
    <row r="18" spans="1:24" x14ac:dyDescent="0.25">
      <c r="A18">
        <f t="shared" si="9"/>
        <v>15</v>
      </c>
      <c r="B18">
        <v>1</v>
      </c>
      <c r="C18">
        <v>15</v>
      </c>
      <c r="D18" s="112"/>
      <c r="E18" s="2">
        <f t="shared" si="4"/>
        <v>0</v>
      </c>
      <c r="H18">
        <v>16</v>
      </c>
      <c r="I18" t="s">
        <v>33</v>
      </c>
      <c r="J18" s="2">
        <f>SUM(E379:E403)</f>
        <v>0</v>
      </c>
      <c r="K18" s="2">
        <f>-1*(SUM(E379:E403)-E394)</f>
        <v>0</v>
      </c>
      <c r="L18" s="2">
        <f>E19+E44+E69+E94+E119+E144+E169+E194+E219+E244+E269+E294+E319+E344+E369+E419+E444+E469+E494+E519+E544+E569+E594+E619</f>
        <v>0</v>
      </c>
      <c r="M18" s="2">
        <f t="shared" si="5"/>
        <v>0</v>
      </c>
      <c r="N18" s="2">
        <f t="shared" si="0"/>
        <v>0</v>
      </c>
      <c r="O18" s="105" t="str">
        <f t="shared" si="1"/>
        <v/>
      </c>
      <c r="P18" s="108"/>
      <c r="Q18" s="109"/>
      <c r="R18" t="s">
        <v>28</v>
      </c>
      <c r="S18" s="2">
        <f>J23+J24+J25</f>
        <v>0</v>
      </c>
      <c r="T18" s="2">
        <f>(K23+K24+K25)+(E525+E526+E549+E551+E574+E575)</f>
        <v>0</v>
      </c>
      <c r="U18" s="2">
        <f>(L23+L24+L25)-(E525+E526+E549+E551+E574+E575)</f>
        <v>0</v>
      </c>
      <c r="V18" s="2">
        <f>M23+M24+M25</f>
        <v>0</v>
      </c>
      <c r="W18" s="2">
        <f t="shared" si="6"/>
        <v>0</v>
      </c>
      <c r="X18" s="92" t="str">
        <f t="shared" si="7"/>
        <v/>
      </c>
    </row>
    <row r="19" spans="1:24" x14ac:dyDescent="0.25">
      <c r="A19">
        <f t="shared" si="9"/>
        <v>16</v>
      </c>
      <c r="B19">
        <v>1</v>
      </c>
      <c r="C19">
        <v>16</v>
      </c>
      <c r="D19" s="112"/>
      <c r="E19" s="2">
        <f t="shared" si="4"/>
        <v>0</v>
      </c>
      <c r="H19">
        <v>17</v>
      </c>
      <c r="I19" t="s">
        <v>34</v>
      </c>
      <c r="J19" s="2">
        <f>SUM(E404:E428)</f>
        <v>0</v>
      </c>
      <c r="K19" s="2">
        <f>-1*(SUM(E404:E428)-E420)</f>
        <v>0</v>
      </c>
      <c r="L19" s="2">
        <f>E20+E45+E70+E95+E120+E145+E170+E195+E220+E245+E270+E295+E320+E345+E370+E395+E445+E470+E495+E520+E545+E570+E595+E620</f>
        <v>0</v>
      </c>
      <c r="M19" s="2">
        <f t="shared" si="5"/>
        <v>0</v>
      </c>
      <c r="N19" s="2">
        <f t="shared" si="0"/>
        <v>0</v>
      </c>
      <c r="O19" s="105" t="str">
        <f t="shared" si="1"/>
        <v/>
      </c>
      <c r="P19" s="108"/>
      <c r="Q19" s="109"/>
      <c r="R19" t="s">
        <v>35</v>
      </c>
      <c r="S19" s="2">
        <f>J27</f>
        <v>0</v>
      </c>
      <c r="T19" s="2">
        <f>K27</f>
        <v>0</v>
      </c>
      <c r="U19" s="2">
        <f>L27</f>
        <v>0</v>
      </c>
      <c r="V19" s="2">
        <f>M27</f>
        <v>0</v>
      </c>
      <c r="W19" s="2">
        <f>V19-S19</f>
        <v>0</v>
      </c>
      <c r="X19" s="92" t="str">
        <f t="shared" si="7"/>
        <v/>
      </c>
    </row>
    <row r="20" spans="1:24" x14ac:dyDescent="0.25">
      <c r="A20">
        <f t="shared" si="9"/>
        <v>17</v>
      </c>
      <c r="B20">
        <v>1</v>
      </c>
      <c r="C20">
        <v>17</v>
      </c>
      <c r="D20" s="112"/>
      <c r="E20" s="2">
        <f t="shared" si="4"/>
        <v>0</v>
      </c>
      <c r="H20">
        <v>18</v>
      </c>
      <c r="I20" t="s">
        <v>36</v>
      </c>
      <c r="J20" s="2">
        <f>SUM(E429:E453)</f>
        <v>0</v>
      </c>
      <c r="K20" s="2">
        <f>-1*(SUM(E429:E453)-E446)</f>
        <v>0</v>
      </c>
      <c r="L20" s="2">
        <f>E21+E46+E71+E96+E121+E146+E171+E196+E221+E246+E271+E296+E321+E346+E371+E396+E421+E471+E496+E521+E546+E571+E596+E621</f>
        <v>0</v>
      </c>
      <c r="M20" s="2">
        <f t="shared" si="5"/>
        <v>0</v>
      </c>
      <c r="N20" s="2">
        <f t="shared" si="0"/>
        <v>0</v>
      </c>
      <c r="O20" s="105" t="str">
        <f t="shared" si="1"/>
        <v/>
      </c>
      <c r="P20" s="108"/>
      <c r="Q20" s="109"/>
    </row>
    <row r="21" spans="1:24" x14ac:dyDescent="0.25">
      <c r="A21">
        <f t="shared" si="9"/>
        <v>18</v>
      </c>
      <c r="B21">
        <v>1</v>
      </c>
      <c r="C21">
        <v>18</v>
      </c>
      <c r="D21" s="112"/>
      <c r="E21" s="2">
        <f t="shared" si="4"/>
        <v>0</v>
      </c>
      <c r="H21">
        <v>19</v>
      </c>
      <c r="I21" t="s">
        <v>31</v>
      </c>
      <c r="J21" s="2">
        <f>SUM(E454:E478)</f>
        <v>0</v>
      </c>
      <c r="K21" s="2">
        <f>-1*(SUM(E454:E478)-E472)</f>
        <v>0</v>
      </c>
      <c r="L21" s="2">
        <f>E22+E47+E72+E97+E122+E147+E172+E197+E222+E247+E272+E297+E322+E347+E372+E397+E422+E447+E497+E522+E547+E572+E597+E622</f>
        <v>0</v>
      </c>
      <c r="M21" s="2">
        <f t="shared" si="5"/>
        <v>0</v>
      </c>
      <c r="N21" s="2">
        <f t="shared" si="0"/>
        <v>0</v>
      </c>
      <c r="O21" s="105" t="str">
        <f t="shared" si="1"/>
        <v/>
      </c>
      <c r="P21" s="108"/>
      <c r="Q21" s="109"/>
    </row>
    <row r="22" spans="1:24" x14ac:dyDescent="0.25">
      <c r="A22">
        <f t="shared" si="9"/>
        <v>19</v>
      </c>
      <c r="B22">
        <v>1</v>
      </c>
      <c r="C22">
        <v>19</v>
      </c>
      <c r="D22" s="112"/>
      <c r="E22" s="2">
        <f t="shared" si="4"/>
        <v>0</v>
      </c>
      <c r="H22">
        <v>20</v>
      </c>
      <c r="I22" t="s">
        <v>27</v>
      </c>
      <c r="J22" s="2">
        <f>SUM(E479:E503)</f>
        <v>0</v>
      </c>
      <c r="K22" s="2">
        <f>-1*(SUM(E479:E503)-E498)</f>
        <v>0</v>
      </c>
      <c r="L22" s="2">
        <f>E23+E48+E73+E98+E123+E148+E173+E198+E223+E248+E273+E298+E323+E348+E373+E398+E423+E448+E473+E523+E548+E573+E598+E623</f>
        <v>0</v>
      </c>
      <c r="M22" s="2">
        <f t="shared" si="5"/>
        <v>0</v>
      </c>
      <c r="N22" s="2">
        <f t="shared" si="0"/>
        <v>0</v>
      </c>
      <c r="O22" s="105" t="str">
        <f t="shared" si="1"/>
        <v/>
      </c>
      <c r="P22" s="108"/>
      <c r="Q22" s="109"/>
    </row>
    <row r="23" spans="1:24" x14ac:dyDescent="0.25">
      <c r="A23">
        <f t="shared" si="9"/>
        <v>20</v>
      </c>
      <c r="B23">
        <v>1</v>
      </c>
      <c r="C23">
        <v>20</v>
      </c>
      <c r="D23" s="112"/>
      <c r="E23" s="2">
        <f t="shared" si="4"/>
        <v>0</v>
      </c>
      <c r="H23">
        <v>21</v>
      </c>
      <c r="I23" t="s">
        <v>28</v>
      </c>
      <c r="J23" s="2">
        <f>SUM(E504:E528)</f>
        <v>0</v>
      </c>
      <c r="K23" s="2">
        <f>-1*(SUM(E504:E528)-E524)</f>
        <v>0</v>
      </c>
      <c r="L23" s="2">
        <f>E24+E49+E74+E99+E124+E149+E174+E199+E224+E249+E274+E299+E324+E349+E374+E399+E424+E449+E474+E499+E549+E574+E599+E624</f>
        <v>0</v>
      </c>
      <c r="M23" s="2">
        <f t="shared" si="5"/>
        <v>0</v>
      </c>
      <c r="N23" s="2">
        <f t="shared" si="0"/>
        <v>0</v>
      </c>
      <c r="O23" s="105" t="str">
        <f t="shared" si="1"/>
        <v/>
      </c>
      <c r="P23" s="108"/>
      <c r="Q23" s="109"/>
    </row>
    <row r="24" spans="1:24" x14ac:dyDescent="0.25">
      <c r="A24">
        <f t="shared" si="9"/>
        <v>21</v>
      </c>
      <c r="B24">
        <v>1</v>
      </c>
      <c r="C24">
        <v>21</v>
      </c>
      <c r="D24" s="112"/>
      <c r="E24" s="2">
        <f t="shared" si="4"/>
        <v>0</v>
      </c>
      <c r="H24">
        <v>22</v>
      </c>
      <c r="I24" t="s">
        <v>37</v>
      </c>
      <c r="J24" s="2">
        <f>SUM(E529:E553)</f>
        <v>0</v>
      </c>
      <c r="K24" s="2">
        <f>-1*(SUM(E529:E553)-E550)</f>
        <v>0</v>
      </c>
      <c r="L24" s="2">
        <f>E25+E50+E75+E100+E125+E150+E175+E200+E225+E250+E275+E300+E325+E350+E375+E400+E425+E450+E475+E500+E525+E575+E600+E625</f>
        <v>0</v>
      </c>
      <c r="M24" s="2">
        <f t="shared" si="5"/>
        <v>0</v>
      </c>
      <c r="N24" s="2">
        <f t="shared" si="0"/>
        <v>0</v>
      </c>
      <c r="O24" s="105" t="str">
        <f t="shared" si="1"/>
        <v/>
      </c>
    </row>
    <row r="25" spans="1:24" x14ac:dyDescent="0.25">
      <c r="A25">
        <f t="shared" si="9"/>
        <v>22</v>
      </c>
      <c r="B25">
        <v>1</v>
      </c>
      <c r="C25">
        <v>22</v>
      </c>
      <c r="D25" s="112"/>
      <c r="E25" s="2">
        <f t="shared" si="4"/>
        <v>0</v>
      </c>
      <c r="H25">
        <v>23</v>
      </c>
      <c r="I25" t="s">
        <v>38</v>
      </c>
      <c r="J25" s="2">
        <f>SUM(E554:E578)</f>
        <v>0</v>
      </c>
      <c r="K25" s="2">
        <f>-1*(SUM(E554:E578)-E576)</f>
        <v>0</v>
      </c>
      <c r="L25" s="2">
        <f>E26+E51+E76+E101+E126+E151+E176+E201+E226+E251+E276+E301+E326+E351+E376+E401+E426+E451+E476+E501+E526+E551+E601+E626</f>
        <v>0</v>
      </c>
      <c r="M25" s="2">
        <f t="shared" si="5"/>
        <v>0</v>
      </c>
      <c r="N25" s="2">
        <f t="shared" si="0"/>
        <v>0</v>
      </c>
      <c r="O25" s="105" t="str">
        <f t="shared" si="1"/>
        <v/>
      </c>
    </row>
    <row r="26" spans="1:24" x14ac:dyDescent="0.25">
      <c r="A26">
        <f t="shared" si="9"/>
        <v>23</v>
      </c>
      <c r="B26">
        <v>1</v>
      </c>
      <c r="C26">
        <v>23</v>
      </c>
      <c r="D26" s="112"/>
      <c r="E26" s="2">
        <f t="shared" si="4"/>
        <v>0</v>
      </c>
      <c r="H26">
        <v>24</v>
      </c>
      <c r="I26" t="s">
        <v>39</v>
      </c>
      <c r="J26" s="2">
        <f>SUM(E579:E603)</f>
        <v>0</v>
      </c>
      <c r="K26" s="2">
        <f>-1*(SUM(E579:E603)-E602)</f>
        <v>0</v>
      </c>
      <c r="L26" s="2">
        <f>E27+E52+E77+E102+E127+E152+E177+E202+E227+E252+E277+E302+E327+E352+E377+E402+E427+E452+E477+E502+E527+E552+E577+E627</f>
        <v>0</v>
      </c>
      <c r="M26" s="2">
        <f t="shared" si="5"/>
        <v>0</v>
      </c>
      <c r="N26" s="2">
        <f t="shared" si="0"/>
        <v>0</v>
      </c>
      <c r="O26" s="105" t="str">
        <f t="shared" si="1"/>
        <v/>
      </c>
    </row>
    <row r="27" spans="1:24" x14ac:dyDescent="0.25">
      <c r="A27">
        <f t="shared" si="9"/>
        <v>24</v>
      </c>
      <c r="B27">
        <v>1</v>
      </c>
      <c r="C27">
        <v>24</v>
      </c>
      <c r="D27" s="112"/>
      <c r="E27" s="2">
        <f t="shared" si="4"/>
        <v>0</v>
      </c>
      <c r="H27">
        <v>25</v>
      </c>
      <c r="I27" t="s">
        <v>35</v>
      </c>
      <c r="J27" s="2">
        <f>SUM(E604:E628)</f>
        <v>0</v>
      </c>
      <c r="K27" s="2">
        <f>-1*(SUM(E604:E628)-E628)</f>
        <v>0</v>
      </c>
      <c r="L27" s="2">
        <f>E28+E53+E78+E103+E128+E153+E178+E203+E228+E253+E278+E303+E328+E353+E378+E403+E428+E453+E478+E503+E528+E553+E578+E603</f>
        <v>0</v>
      </c>
      <c r="M27" s="2">
        <f t="shared" si="5"/>
        <v>0</v>
      </c>
      <c r="N27" s="2">
        <f t="shared" si="0"/>
        <v>0</v>
      </c>
      <c r="O27" s="92" t="str">
        <f t="shared" si="1"/>
        <v/>
      </c>
    </row>
    <row r="28" spans="1:24" x14ac:dyDescent="0.25">
      <c r="A28">
        <f t="shared" si="9"/>
        <v>25</v>
      </c>
      <c r="B28">
        <v>1</v>
      </c>
      <c r="C28">
        <v>25</v>
      </c>
      <c r="D28" s="112"/>
      <c r="E28" s="2">
        <f t="shared" si="4"/>
        <v>0</v>
      </c>
    </row>
    <row r="29" spans="1:24" x14ac:dyDescent="0.25">
      <c r="A29">
        <f t="shared" si="9"/>
        <v>26</v>
      </c>
      <c r="B29">
        <v>2</v>
      </c>
      <c r="C29">
        <v>1</v>
      </c>
      <c r="D29" s="112"/>
      <c r="E29" s="2">
        <f t="shared" si="4"/>
        <v>0</v>
      </c>
      <c r="F29" s="90"/>
      <c r="I29" t="s">
        <v>40</v>
      </c>
    </row>
    <row r="30" spans="1:24" x14ac:dyDescent="0.25">
      <c r="A30">
        <f t="shared" si="9"/>
        <v>27</v>
      </c>
      <c r="B30">
        <v>2</v>
      </c>
      <c r="C30">
        <v>2</v>
      </c>
      <c r="D30" s="112"/>
      <c r="E30" s="2">
        <f t="shared" si="4"/>
        <v>0</v>
      </c>
    </row>
    <row r="31" spans="1:24" x14ac:dyDescent="0.25">
      <c r="A31">
        <f t="shared" si="9"/>
        <v>28</v>
      </c>
      <c r="B31">
        <v>2</v>
      </c>
      <c r="C31">
        <v>3</v>
      </c>
      <c r="D31" s="112"/>
      <c r="E31" s="2">
        <f t="shared" si="4"/>
        <v>0</v>
      </c>
      <c r="L31" s="2"/>
    </row>
    <row r="32" spans="1:24" x14ac:dyDescent="0.25">
      <c r="A32">
        <f t="shared" si="9"/>
        <v>29</v>
      </c>
      <c r="B32">
        <v>2</v>
      </c>
      <c r="C32">
        <v>4</v>
      </c>
      <c r="D32" s="112"/>
      <c r="E32" s="2">
        <f t="shared" si="4"/>
        <v>0</v>
      </c>
      <c r="L32" s="2"/>
    </row>
    <row r="33" spans="1:12" x14ac:dyDescent="0.25">
      <c r="A33">
        <f t="shared" si="9"/>
        <v>30</v>
      </c>
      <c r="B33">
        <v>2</v>
      </c>
      <c r="C33">
        <v>5</v>
      </c>
      <c r="D33" s="112"/>
      <c r="E33" s="2">
        <f t="shared" si="4"/>
        <v>0</v>
      </c>
      <c r="L33" s="2"/>
    </row>
    <row r="34" spans="1:12" x14ac:dyDescent="0.25">
      <c r="A34">
        <f t="shared" si="9"/>
        <v>31</v>
      </c>
      <c r="B34">
        <v>2</v>
      </c>
      <c r="C34">
        <v>6</v>
      </c>
      <c r="D34" s="112"/>
      <c r="E34" s="2">
        <f t="shared" si="4"/>
        <v>0</v>
      </c>
      <c r="L34" s="2"/>
    </row>
    <row r="35" spans="1:12" x14ac:dyDescent="0.25">
      <c r="A35">
        <f t="shared" si="9"/>
        <v>32</v>
      </c>
      <c r="B35">
        <v>2</v>
      </c>
      <c r="C35">
        <v>7</v>
      </c>
      <c r="D35" s="112"/>
      <c r="E35" s="2">
        <f t="shared" si="4"/>
        <v>0</v>
      </c>
      <c r="L35" s="2"/>
    </row>
    <row r="36" spans="1:12" x14ac:dyDescent="0.25">
      <c r="A36">
        <f t="shared" si="9"/>
        <v>33</v>
      </c>
      <c r="B36">
        <v>2</v>
      </c>
      <c r="C36">
        <v>8</v>
      </c>
      <c r="D36" s="112"/>
      <c r="E36" s="2">
        <f t="shared" si="4"/>
        <v>0</v>
      </c>
      <c r="L36" s="2"/>
    </row>
    <row r="37" spans="1:12" x14ac:dyDescent="0.25">
      <c r="A37">
        <f t="shared" si="9"/>
        <v>34</v>
      </c>
      <c r="B37">
        <v>2</v>
      </c>
      <c r="C37">
        <v>9</v>
      </c>
      <c r="D37" s="112"/>
      <c r="E37" s="2">
        <f t="shared" si="4"/>
        <v>0</v>
      </c>
      <c r="L37" s="2"/>
    </row>
    <row r="38" spans="1:12" x14ac:dyDescent="0.25">
      <c r="A38">
        <f t="shared" si="9"/>
        <v>35</v>
      </c>
      <c r="B38">
        <v>2</v>
      </c>
      <c r="C38">
        <v>10</v>
      </c>
      <c r="D38" s="112"/>
      <c r="E38" s="2">
        <f t="shared" si="4"/>
        <v>0</v>
      </c>
      <c r="L38" s="2"/>
    </row>
    <row r="39" spans="1:12" x14ac:dyDescent="0.25">
      <c r="A39">
        <f t="shared" si="9"/>
        <v>36</v>
      </c>
      <c r="B39">
        <v>2</v>
      </c>
      <c r="C39">
        <v>11</v>
      </c>
      <c r="D39" s="112"/>
      <c r="E39" s="2">
        <f t="shared" si="4"/>
        <v>0</v>
      </c>
      <c r="L39" s="2"/>
    </row>
    <row r="40" spans="1:12" x14ac:dyDescent="0.25">
      <c r="A40">
        <f t="shared" si="9"/>
        <v>37</v>
      </c>
      <c r="B40">
        <v>2</v>
      </c>
      <c r="C40">
        <v>12</v>
      </c>
      <c r="D40" s="112"/>
      <c r="E40" s="2">
        <f t="shared" si="4"/>
        <v>0</v>
      </c>
      <c r="L40" s="2"/>
    </row>
    <row r="41" spans="1:12" x14ac:dyDescent="0.25">
      <c r="A41">
        <f t="shared" si="9"/>
        <v>38</v>
      </c>
      <c r="B41">
        <v>2</v>
      </c>
      <c r="C41">
        <v>13</v>
      </c>
      <c r="D41" s="112"/>
      <c r="E41" s="2">
        <f t="shared" si="4"/>
        <v>0</v>
      </c>
      <c r="L41" s="2"/>
    </row>
    <row r="42" spans="1:12" x14ac:dyDescent="0.25">
      <c r="A42">
        <f t="shared" si="9"/>
        <v>39</v>
      </c>
      <c r="B42">
        <v>2</v>
      </c>
      <c r="C42">
        <v>14</v>
      </c>
      <c r="D42" s="112"/>
      <c r="E42" s="2">
        <f t="shared" si="4"/>
        <v>0</v>
      </c>
      <c r="L42" s="2"/>
    </row>
    <row r="43" spans="1:12" x14ac:dyDescent="0.25">
      <c r="A43">
        <f t="shared" si="9"/>
        <v>40</v>
      </c>
      <c r="B43">
        <v>2</v>
      </c>
      <c r="C43">
        <v>15</v>
      </c>
      <c r="D43" s="112"/>
      <c r="E43" s="2">
        <f t="shared" si="4"/>
        <v>0</v>
      </c>
      <c r="L43" s="2"/>
    </row>
    <row r="44" spans="1:12" x14ac:dyDescent="0.25">
      <c r="A44">
        <f t="shared" si="9"/>
        <v>41</v>
      </c>
      <c r="B44">
        <v>2</v>
      </c>
      <c r="C44">
        <v>16</v>
      </c>
      <c r="D44" s="112"/>
      <c r="E44" s="2">
        <f t="shared" si="4"/>
        <v>0</v>
      </c>
      <c r="L44" s="2"/>
    </row>
    <row r="45" spans="1:12" x14ac:dyDescent="0.25">
      <c r="A45">
        <f t="shared" si="9"/>
        <v>42</v>
      </c>
      <c r="B45">
        <v>2</v>
      </c>
      <c r="C45">
        <v>17</v>
      </c>
      <c r="D45" s="112"/>
      <c r="E45" s="2">
        <f t="shared" si="4"/>
        <v>0</v>
      </c>
      <c r="L45" s="2"/>
    </row>
    <row r="46" spans="1:12" x14ac:dyDescent="0.25">
      <c r="A46">
        <f t="shared" si="9"/>
        <v>43</v>
      </c>
      <c r="B46">
        <v>2</v>
      </c>
      <c r="C46">
        <v>18</v>
      </c>
      <c r="D46" s="112"/>
      <c r="E46" s="2">
        <f t="shared" si="4"/>
        <v>0</v>
      </c>
      <c r="L46" s="2"/>
    </row>
    <row r="47" spans="1:12" x14ac:dyDescent="0.25">
      <c r="A47">
        <f t="shared" si="9"/>
        <v>44</v>
      </c>
      <c r="B47">
        <v>2</v>
      </c>
      <c r="C47">
        <v>19</v>
      </c>
      <c r="D47" s="112"/>
      <c r="E47" s="2">
        <f t="shared" si="4"/>
        <v>0</v>
      </c>
      <c r="L47" s="2"/>
    </row>
    <row r="48" spans="1:12" x14ac:dyDescent="0.25">
      <c r="A48">
        <f t="shared" si="9"/>
        <v>45</v>
      </c>
      <c r="B48">
        <v>2</v>
      </c>
      <c r="C48">
        <v>20</v>
      </c>
      <c r="D48" s="112"/>
      <c r="E48" s="2">
        <f t="shared" si="4"/>
        <v>0</v>
      </c>
      <c r="L48" s="2"/>
    </row>
    <row r="49" spans="1:12" x14ac:dyDescent="0.25">
      <c r="A49">
        <f t="shared" si="9"/>
        <v>46</v>
      </c>
      <c r="B49">
        <v>2</v>
      </c>
      <c r="C49">
        <v>21</v>
      </c>
      <c r="D49" s="112"/>
      <c r="E49" s="2">
        <f t="shared" si="4"/>
        <v>0</v>
      </c>
      <c r="L49" s="2"/>
    </row>
    <row r="50" spans="1:12" x14ac:dyDescent="0.25">
      <c r="A50">
        <f t="shared" si="9"/>
        <v>47</v>
      </c>
      <c r="B50">
        <v>2</v>
      </c>
      <c r="C50">
        <v>22</v>
      </c>
      <c r="D50" s="112"/>
      <c r="E50" s="2">
        <f t="shared" si="4"/>
        <v>0</v>
      </c>
      <c r="L50" s="2"/>
    </row>
    <row r="51" spans="1:12" x14ac:dyDescent="0.25">
      <c r="A51">
        <f t="shared" si="9"/>
        <v>48</v>
      </c>
      <c r="B51">
        <v>2</v>
      </c>
      <c r="C51">
        <v>23</v>
      </c>
      <c r="D51" s="112"/>
      <c r="E51" s="2">
        <f t="shared" si="4"/>
        <v>0</v>
      </c>
      <c r="L51" s="2"/>
    </row>
    <row r="52" spans="1:12" x14ac:dyDescent="0.25">
      <c r="A52">
        <f t="shared" si="9"/>
        <v>49</v>
      </c>
      <c r="B52">
        <v>2</v>
      </c>
      <c r="C52">
        <v>24</v>
      </c>
      <c r="D52" s="112"/>
      <c r="E52" s="2">
        <f t="shared" si="4"/>
        <v>0</v>
      </c>
      <c r="L52" s="2"/>
    </row>
    <row r="53" spans="1:12" x14ac:dyDescent="0.25">
      <c r="A53">
        <f t="shared" si="9"/>
        <v>50</v>
      </c>
      <c r="B53">
        <v>2</v>
      </c>
      <c r="C53">
        <v>25</v>
      </c>
      <c r="D53" s="112"/>
      <c r="E53" s="2">
        <f t="shared" si="4"/>
        <v>0</v>
      </c>
    </row>
    <row r="54" spans="1:12" x14ac:dyDescent="0.25">
      <c r="A54">
        <f t="shared" si="9"/>
        <v>51</v>
      </c>
      <c r="B54">
        <v>3</v>
      </c>
      <c r="C54">
        <v>1</v>
      </c>
      <c r="D54" s="112"/>
      <c r="E54" s="2">
        <f t="shared" si="4"/>
        <v>0</v>
      </c>
    </row>
    <row r="55" spans="1:12" x14ac:dyDescent="0.25">
      <c r="A55">
        <f t="shared" si="9"/>
        <v>52</v>
      </c>
      <c r="B55">
        <v>3</v>
      </c>
      <c r="C55">
        <v>2</v>
      </c>
      <c r="D55" s="112"/>
      <c r="E55" s="2">
        <f t="shared" si="4"/>
        <v>0</v>
      </c>
    </row>
    <row r="56" spans="1:12" x14ac:dyDescent="0.25">
      <c r="A56">
        <f t="shared" si="9"/>
        <v>53</v>
      </c>
      <c r="B56">
        <v>3</v>
      </c>
      <c r="C56">
        <v>3</v>
      </c>
      <c r="D56" s="112"/>
      <c r="E56" s="2">
        <f t="shared" si="4"/>
        <v>0</v>
      </c>
    </row>
    <row r="57" spans="1:12" x14ac:dyDescent="0.25">
      <c r="A57">
        <f t="shared" si="9"/>
        <v>54</v>
      </c>
      <c r="B57">
        <v>3</v>
      </c>
      <c r="C57">
        <v>4</v>
      </c>
      <c r="D57" s="112"/>
      <c r="E57" s="2">
        <f t="shared" si="4"/>
        <v>0</v>
      </c>
    </row>
    <row r="58" spans="1:12" x14ac:dyDescent="0.25">
      <c r="A58">
        <f t="shared" si="9"/>
        <v>55</v>
      </c>
      <c r="B58">
        <v>3</v>
      </c>
      <c r="C58">
        <v>5</v>
      </c>
      <c r="D58" s="112"/>
      <c r="E58" s="2">
        <f t="shared" si="4"/>
        <v>0</v>
      </c>
    </row>
    <row r="59" spans="1:12" x14ac:dyDescent="0.25">
      <c r="A59">
        <f t="shared" si="9"/>
        <v>56</v>
      </c>
      <c r="B59">
        <v>3</v>
      </c>
      <c r="C59">
        <v>6</v>
      </c>
      <c r="D59" s="112"/>
      <c r="E59" s="2">
        <f t="shared" si="4"/>
        <v>0</v>
      </c>
    </row>
    <row r="60" spans="1:12" x14ac:dyDescent="0.25">
      <c r="A60">
        <f t="shared" si="9"/>
        <v>57</v>
      </c>
      <c r="B60">
        <v>3</v>
      </c>
      <c r="C60">
        <v>7</v>
      </c>
      <c r="D60" s="112"/>
      <c r="E60" s="2">
        <f t="shared" si="4"/>
        <v>0</v>
      </c>
    </row>
    <row r="61" spans="1:12" x14ac:dyDescent="0.25">
      <c r="A61">
        <f t="shared" si="9"/>
        <v>58</v>
      </c>
      <c r="B61">
        <v>3</v>
      </c>
      <c r="C61">
        <v>8</v>
      </c>
      <c r="D61" s="112"/>
      <c r="E61" s="2">
        <f t="shared" si="4"/>
        <v>0</v>
      </c>
    </row>
    <row r="62" spans="1:12" x14ac:dyDescent="0.25">
      <c r="A62">
        <f t="shared" si="9"/>
        <v>59</v>
      </c>
      <c r="B62">
        <v>3</v>
      </c>
      <c r="C62">
        <v>9</v>
      </c>
      <c r="D62" s="112"/>
      <c r="E62" s="2">
        <f t="shared" si="4"/>
        <v>0</v>
      </c>
    </row>
    <row r="63" spans="1:12" x14ac:dyDescent="0.25">
      <c r="A63">
        <f t="shared" si="9"/>
        <v>60</v>
      </c>
      <c r="B63">
        <v>3</v>
      </c>
      <c r="C63">
        <v>10</v>
      </c>
      <c r="D63" s="112"/>
      <c r="E63" s="2">
        <f t="shared" si="4"/>
        <v>0</v>
      </c>
    </row>
    <row r="64" spans="1:12" x14ac:dyDescent="0.25">
      <c r="A64">
        <f t="shared" si="9"/>
        <v>61</v>
      </c>
      <c r="B64">
        <v>3</v>
      </c>
      <c r="C64">
        <v>11</v>
      </c>
      <c r="D64" s="112"/>
      <c r="E64" s="2">
        <f t="shared" si="4"/>
        <v>0</v>
      </c>
    </row>
    <row r="65" spans="1:5" x14ac:dyDescent="0.25">
      <c r="A65">
        <f t="shared" si="9"/>
        <v>62</v>
      </c>
      <c r="B65">
        <v>3</v>
      </c>
      <c r="C65">
        <v>12</v>
      </c>
      <c r="D65" s="112"/>
      <c r="E65" s="2">
        <f t="shared" si="4"/>
        <v>0</v>
      </c>
    </row>
    <row r="66" spans="1:5" x14ac:dyDescent="0.25">
      <c r="A66">
        <f t="shared" si="9"/>
        <v>63</v>
      </c>
      <c r="B66">
        <v>3</v>
      </c>
      <c r="C66">
        <v>13</v>
      </c>
      <c r="D66" s="112"/>
      <c r="E66" s="2">
        <f t="shared" si="4"/>
        <v>0</v>
      </c>
    </row>
    <row r="67" spans="1:5" x14ac:dyDescent="0.25">
      <c r="A67">
        <f t="shared" si="9"/>
        <v>64</v>
      </c>
      <c r="B67">
        <v>3</v>
      </c>
      <c r="C67">
        <v>14</v>
      </c>
      <c r="D67" s="112"/>
      <c r="E67" s="2">
        <f t="shared" si="4"/>
        <v>0</v>
      </c>
    </row>
    <row r="68" spans="1:5" x14ac:dyDescent="0.25">
      <c r="A68">
        <f t="shared" si="9"/>
        <v>65</v>
      </c>
      <c r="B68">
        <v>3</v>
      </c>
      <c r="C68">
        <v>15</v>
      </c>
      <c r="D68" s="112"/>
      <c r="E68" s="2">
        <f t="shared" si="4"/>
        <v>0</v>
      </c>
    </row>
    <row r="69" spans="1:5" x14ac:dyDescent="0.25">
      <c r="A69">
        <f t="shared" si="9"/>
        <v>66</v>
      </c>
      <c r="B69">
        <v>3</v>
      </c>
      <c r="C69">
        <v>16</v>
      </c>
      <c r="D69" s="112"/>
      <c r="E69" s="2">
        <f t="shared" ref="E69:E132" si="14">D69/2877.764</f>
        <v>0</v>
      </c>
    </row>
    <row r="70" spans="1:5" x14ac:dyDescent="0.25">
      <c r="A70">
        <f t="shared" ref="A70:A133" si="15">A69+1</f>
        <v>67</v>
      </c>
      <c r="B70">
        <v>3</v>
      </c>
      <c r="C70">
        <v>17</v>
      </c>
      <c r="D70" s="112"/>
      <c r="E70" s="2">
        <f t="shared" si="14"/>
        <v>0</v>
      </c>
    </row>
    <row r="71" spans="1:5" x14ac:dyDescent="0.25">
      <c r="A71">
        <f t="shared" si="15"/>
        <v>68</v>
      </c>
      <c r="B71">
        <v>3</v>
      </c>
      <c r="C71">
        <v>18</v>
      </c>
      <c r="D71" s="112"/>
      <c r="E71" s="2">
        <f t="shared" si="14"/>
        <v>0</v>
      </c>
    </row>
    <row r="72" spans="1:5" x14ac:dyDescent="0.25">
      <c r="A72">
        <f t="shared" si="15"/>
        <v>69</v>
      </c>
      <c r="B72">
        <v>3</v>
      </c>
      <c r="C72">
        <v>19</v>
      </c>
      <c r="D72" s="112"/>
      <c r="E72" s="2">
        <f t="shared" si="14"/>
        <v>0</v>
      </c>
    </row>
    <row r="73" spans="1:5" x14ac:dyDescent="0.25">
      <c r="A73">
        <f t="shared" si="15"/>
        <v>70</v>
      </c>
      <c r="B73">
        <v>3</v>
      </c>
      <c r="C73">
        <v>20</v>
      </c>
      <c r="D73" s="112"/>
      <c r="E73" s="2">
        <f t="shared" si="14"/>
        <v>0</v>
      </c>
    </row>
    <row r="74" spans="1:5" x14ac:dyDescent="0.25">
      <c r="A74">
        <f t="shared" si="15"/>
        <v>71</v>
      </c>
      <c r="B74">
        <v>3</v>
      </c>
      <c r="C74">
        <v>21</v>
      </c>
      <c r="D74" s="112"/>
      <c r="E74" s="2">
        <f t="shared" si="14"/>
        <v>0</v>
      </c>
    </row>
    <row r="75" spans="1:5" x14ac:dyDescent="0.25">
      <c r="A75">
        <f t="shared" si="15"/>
        <v>72</v>
      </c>
      <c r="B75">
        <v>3</v>
      </c>
      <c r="C75">
        <v>22</v>
      </c>
      <c r="D75" s="112"/>
      <c r="E75" s="2">
        <f t="shared" si="14"/>
        <v>0</v>
      </c>
    </row>
    <row r="76" spans="1:5" x14ac:dyDescent="0.25">
      <c r="A76">
        <f t="shared" si="15"/>
        <v>73</v>
      </c>
      <c r="B76">
        <v>3</v>
      </c>
      <c r="C76">
        <v>23</v>
      </c>
      <c r="D76" s="112"/>
      <c r="E76" s="2">
        <f t="shared" si="14"/>
        <v>0</v>
      </c>
    </row>
    <row r="77" spans="1:5" x14ac:dyDescent="0.25">
      <c r="A77">
        <f t="shared" si="15"/>
        <v>74</v>
      </c>
      <c r="B77">
        <v>3</v>
      </c>
      <c r="C77">
        <v>24</v>
      </c>
      <c r="D77" s="112"/>
      <c r="E77" s="2">
        <f t="shared" si="14"/>
        <v>0</v>
      </c>
    </row>
    <row r="78" spans="1:5" x14ac:dyDescent="0.25">
      <c r="A78">
        <f t="shared" si="15"/>
        <v>75</v>
      </c>
      <c r="B78">
        <v>3</v>
      </c>
      <c r="C78">
        <v>25</v>
      </c>
      <c r="D78" s="112"/>
      <c r="E78" s="2">
        <f t="shared" si="14"/>
        <v>0</v>
      </c>
    </row>
    <row r="79" spans="1:5" x14ac:dyDescent="0.25">
      <c r="A79">
        <f t="shared" si="15"/>
        <v>76</v>
      </c>
      <c r="B79">
        <v>4</v>
      </c>
      <c r="C79">
        <v>1</v>
      </c>
      <c r="D79" s="112"/>
      <c r="E79" s="2">
        <f t="shared" si="14"/>
        <v>0</v>
      </c>
    </row>
    <row r="80" spans="1:5" x14ac:dyDescent="0.25">
      <c r="A80">
        <f t="shared" si="15"/>
        <v>77</v>
      </c>
      <c r="B80">
        <v>4</v>
      </c>
      <c r="C80">
        <v>2</v>
      </c>
      <c r="D80" s="112"/>
      <c r="E80" s="2">
        <f t="shared" si="14"/>
        <v>0</v>
      </c>
    </row>
    <row r="81" spans="1:5" x14ac:dyDescent="0.25">
      <c r="A81">
        <f t="shared" si="15"/>
        <v>78</v>
      </c>
      <c r="B81">
        <v>4</v>
      </c>
      <c r="C81">
        <v>3</v>
      </c>
      <c r="D81" s="112"/>
      <c r="E81" s="2">
        <f t="shared" si="14"/>
        <v>0</v>
      </c>
    </row>
    <row r="82" spans="1:5" x14ac:dyDescent="0.25">
      <c r="A82">
        <f t="shared" si="15"/>
        <v>79</v>
      </c>
      <c r="B82">
        <v>4</v>
      </c>
      <c r="C82">
        <v>4</v>
      </c>
      <c r="D82" s="112"/>
      <c r="E82" s="2">
        <f t="shared" si="14"/>
        <v>0</v>
      </c>
    </row>
    <row r="83" spans="1:5" x14ac:dyDescent="0.25">
      <c r="A83">
        <f t="shared" si="15"/>
        <v>80</v>
      </c>
      <c r="B83">
        <v>4</v>
      </c>
      <c r="C83">
        <v>5</v>
      </c>
      <c r="D83" s="112"/>
      <c r="E83" s="2">
        <f t="shared" si="14"/>
        <v>0</v>
      </c>
    </row>
    <row r="84" spans="1:5" x14ac:dyDescent="0.25">
      <c r="A84">
        <f t="shared" si="15"/>
        <v>81</v>
      </c>
      <c r="B84">
        <v>4</v>
      </c>
      <c r="C84">
        <v>6</v>
      </c>
      <c r="D84" s="112"/>
      <c r="E84" s="2">
        <f t="shared" si="14"/>
        <v>0</v>
      </c>
    </row>
    <row r="85" spans="1:5" x14ac:dyDescent="0.25">
      <c r="A85">
        <f t="shared" si="15"/>
        <v>82</v>
      </c>
      <c r="B85">
        <v>4</v>
      </c>
      <c r="C85">
        <v>7</v>
      </c>
      <c r="D85" s="112"/>
      <c r="E85" s="2">
        <f t="shared" si="14"/>
        <v>0</v>
      </c>
    </row>
    <row r="86" spans="1:5" x14ac:dyDescent="0.25">
      <c r="A86">
        <f t="shared" si="15"/>
        <v>83</v>
      </c>
      <c r="B86">
        <v>4</v>
      </c>
      <c r="C86">
        <v>8</v>
      </c>
      <c r="D86" s="112"/>
      <c r="E86" s="2">
        <f t="shared" si="14"/>
        <v>0</v>
      </c>
    </row>
    <row r="87" spans="1:5" x14ac:dyDescent="0.25">
      <c r="A87">
        <f t="shared" si="15"/>
        <v>84</v>
      </c>
      <c r="B87">
        <v>4</v>
      </c>
      <c r="C87">
        <v>9</v>
      </c>
      <c r="D87" s="112"/>
      <c r="E87" s="2">
        <f t="shared" si="14"/>
        <v>0</v>
      </c>
    </row>
    <row r="88" spans="1:5" x14ac:dyDescent="0.25">
      <c r="A88">
        <f t="shared" si="15"/>
        <v>85</v>
      </c>
      <c r="B88">
        <v>4</v>
      </c>
      <c r="C88">
        <v>10</v>
      </c>
      <c r="D88" s="112"/>
      <c r="E88" s="2">
        <f t="shared" si="14"/>
        <v>0</v>
      </c>
    </row>
    <row r="89" spans="1:5" x14ac:dyDescent="0.25">
      <c r="A89">
        <f t="shared" si="15"/>
        <v>86</v>
      </c>
      <c r="B89">
        <v>4</v>
      </c>
      <c r="C89">
        <v>11</v>
      </c>
      <c r="D89" s="112"/>
      <c r="E89" s="2">
        <f t="shared" si="14"/>
        <v>0</v>
      </c>
    </row>
    <row r="90" spans="1:5" x14ac:dyDescent="0.25">
      <c r="A90">
        <f t="shared" si="15"/>
        <v>87</v>
      </c>
      <c r="B90">
        <v>4</v>
      </c>
      <c r="C90">
        <v>12</v>
      </c>
      <c r="D90" s="112"/>
      <c r="E90" s="2">
        <f t="shared" si="14"/>
        <v>0</v>
      </c>
    </row>
    <row r="91" spans="1:5" x14ac:dyDescent="0.25">
      <c r="A91">
        <f t="shared" si="15"/>
        <v>88</v>
      </c>
      <c r="B91">
        <v>4</v>
      </c>
      <c r="C91">
        <v>13</v>
      </c>
      <c r="D91" s="112"/>
      <c r="E91" s="2">
        <f t="shared" si="14"/>
        <v>0</v>
      </c>
    </row>
    <row r="92" spans="1:5" x14ac:dyDescent="0.25">
      <c r="A92">
        <f t="shared" si="15"/>
        <v>89</v>
      </c>
      <c r="B92">
        <v>4</v>
      </c>
      <c r="C92">
        <v>14</v>
      </c>
      <c r="D92" s="112"/>
      <c r="E92" s="2">
        <f t="shared" si="14"/>
        <v>0</v>
      </c>
    </row>
    <row r="93" spans="1:5" x14ac:dyDescent="0.25">
      <c r="A93">
        <f t="shared" si="15"/>
        <v>90</v>
      </c>
      <c r="B93">
        <v>4</v>
      </c>
      <c r="C93">
        <v>15</v>
      </c>
      <c r="D93" s="112"/>
      <c r="E93" s="2">
        <f t="shared" si="14"/>
        <v>0</v>
      </c>
    </row>
    <row r="94" spans="1:5" x14ac:dyDescent="0.25">
      <c r="A94">
        <f t="shared" si="15"/>
        <v>91</v>
      </c>
      <c r="B94">
        <v>4</v>
      </c>
      <c r="C94">
        <v>16</v>
      </c>
      <c r="D94" s="112"/>
      <c r="E94" s="2">
        <f t="shared" si="14"/>
        <v>0</v>
      </c>
    </row>
    <row r="95" spans="1:5" x14ac:dyDescent="0.25">
      <c r="A95">
        <f t="shared" si="15"/>
        <v>92</v>
      </c>
      <c r="B95">
        <v>4</v>
      </c>
      <c r="C95">
        <v>17</v>
      </c>
      <c r="D95" s="112"/>
      <c r="E95" s="2">
        <f t="shared" si="14"/>
        <v>0</v>
      </c>
    </row>
    <row r="96" spans="1:5" x14ac:dyDescent="0.25">
      <c r="A96">
        <f t="shared" si="15"/>
        <v>93</v>
      </c>
      <c r="B96">
        <v>4</v>
      </c>
      <c r="C96">
        <v>18</v>
      </c>
      <c r="D96" s="112"/>
      <c r="E96" s="2">
        <f t="shared" si="14"/>
        <v>0</v>
      </c>
    </row>
    <row r="97" spans="1:5" x14ac:dyDescent="0.25">
      <c r="A97">
        <f t="shared" si="15"/>
        <v>94</v>
      </c>
      <c r="B97">
        <v>4</v>
      </c>
      <c r="C97">
        <v>19</v>
      </c>
      <c r="D97" s="112"/>
      <c r="E97" s="2">
        <f t="shared" si="14"/>
        <v>0</v>
      </c>
    </row>
    <row r="98" spans="1:5" x14ac:dyDescent="0.25">
      <c r="A98">
        <f t="shared" si="15"/>
        <v>95</v>
      </c>
      <c r="B98">
        <v>4</v>
      </c>
      <c r="C98">
        <v>20</v>
      </c>
      <c r="D98" s="112"/>
      <c r="E98" s="2">
        <f t="shared" si="14"/>
        <v>0</v>
      </c>
    </row>
    <row r="99" spans="1:5" x14ac:dyDescent="0.25">
      <c r="A99">
        <f t="shared" si="15"/>
        <v>96</v>
      </c>
      <c r="B99">
        <v>4</v>
      </c>
      <c r="C99">
        <v>21</v>
      </c>
      <c r="D99" s="112"/>
      <c r="E99" s="2">
        <f t="shared" si="14"/>
        <v>0</v>
      </c>
    </row>
    <row r="100" spans="1:5" x14ac:dyDescent="0.25">
      <c r="A100">
        <f t="shared" si="15"/>
        <v>97</v>
      </c>
      <c r="B100">
        <v>4</v>
      </c>
      <c r="C100">
        <v>22</v>
      </c>
      <c r="D100" s="112"/>
      <c r="E100" s="2">
        <f t="shared" si="14"/>
        <v>0</v>
      </c>
    </row>
    <row r="101" spans="1:5" x14ac:dyDescent="0.25">
      <c r="A101">
        <f t="shared" si="15"/>
        <v>98</v>
      </c>
      <c r="B101">
        <v>4</v>
      </c>
      <c r="C101">
        <v>23</v>
      </c>
      <c r="D101" s="112"/>
      <c r="E101" s="2">
        <f t="shared" si="14"/>
        <v>0</v>
      </c>
    </row>
    <row r="102" spans="1:5" x14ac:dyDescent="0.25">
      <c r="A102">
        <f t="shared" si="15"/>
        <v>99</v>
      </c>
      <c r="B102">
        <v>4</v>
      </c>
      <c r="C102">
        <v>24</v>
      </c>
      <c r="D102" s="112"/>
      <c r="E102" s="2">
        <f t="shared" si="14"/>
        <v>0</v>
      </c>
    </row>
    <row r="103" spans="1:5" x14ac:dyDescent="0.25">
      <c r="A103">
        <f t="shared" si="15"/>
        <v>100</v>
      </c>
      <c r="B103">
        <v>4</v>
      </c>
      <c r="C103">
        <v>25</v>
      </c>
      <c r="D103" s="112"/>
      <c r="E103" s="2">
        <f t="shared" si="14"/>
        <v>0</v>
      </c>
    </row>
    <row r="104" spans="1:5" x14ac:dyDescent="0.25">
      <c r="A104">
        <f t="shared" si="15"/>
        <v>101</v>
      </c>
      <c r="B104">
        <v>5</v>
      </c>
      <c r="C104">
        <v>1</v>
      </c>
      <c r="D104" s="112"/>
      <c r="E104" s="2">
        <f t="shared" si="14"/>
        <v>0</v>
      </c>
    </row>
    <row r="105" spans="1:5" x14ac:dyDescent="0.25">
      <c r="A105">
        <f t="shared" si="15"/>
        <v>102</v>
      </c>
      <c r="B105">
        <v>5</v>
      </c>
      <c r="C105">
        <v>2</v>
      </c>
      <c r="D105" s="112"/>
      <c r="E105" s="2">
        <f t="shared" si="14"/>
        <v>0</v>
      </c>
    </row>
    <row r="106" spans="1:5" x14ac:dyDescent="0.25">
      <c r="A106">
        <f t="shared" si="15"/>
        <v>103</v>
      </c>
      <c r="B106">
        <v>5</v>
      </c>
      <c r="C106">
        <v>3</v>
      </c>
      <c r="D106" s="112"/>
      <c r="E106" s="2">
        <f t="shared" si="14"/>
        <v>0</v>
      </c>
    </row>
    <row r="107" spans="1:5" x14ac:dyDescent="0.25">
      <c r="A107">
        <f t="shared" si="15"/>
        <v>104</v>
      </c>
      <c r="B107">
        <v>5</v>
      </c>
      <c r="C107">
        <v>4</v>
      </c>
      <c r="D107" s="112"/>
      <c r="E107" s="2">
        <f t="shared" si="14"/>
        <v>0</v>
      </c>
    </row>
    <row r="108" spans="1:5" x14ac:dyDescent="0.25">
      <c r="A108">
        <f t="shared" si="15"/>
        <v>105</v>
      </c>
      <c r="B108">
        <v>5</v>
      </c>
      <c r="C108">
        <v>5</v>
      </c>
      <c r="D108" s="112"/>
      <c r="E108" s="2">
        <f t="shared" si="14"/>
        <v>0</v>
      </c>
    </row>
    <row r="109" spans="1:5" x14ac:dyDescent="0.25">
      <c r="A109">
        <f t="shared" si="15"/>
        <v>106</v>
      </c>
      <c r="B109">
        <v>5</v>
      </c>
      <c r="C109">
        <v>6</v>
      </c>
      <c r="D109" s="112"/>
      <c r="E109" s="2">
        <f t="shared" si="14"/>
        <v>0</v>
      </c>
    </row>
    <row r="110" spans="1:5" x14ac:dyDescent="0.25">
      <c r="A110">
        <f t="shared" si="15"/>
        <v>107</v>
      </c>
      <c r="B110">
        <v>5</v>
      </c>
      <c r="C110">
        <v>7</v>
      </c>
      <c r="D110" s="112"/>
      <c r="E110" s="2">
        <f t="shared" si="14"/>
        <v>0</v>
      </c>
    </row>
    <row r="111" spans="1:5" x14ac:dyDescent="0.25">
      <c r="A111">
        <f t="shared" si="15"/>
        <v>108</v>
      </c>
      <c r="B111">
        <v>5</v>
      </c>
      <c r="C111">
        <v>8</v>
      </c>
      <c r="D111" s="112"/>
      <c r="E111" s="2">
        <f t="shared" si="14"/>
        <v>0</v>
      </c>
    </row>
    <row r="112" spans="1:5" x14ac:dyDescent="0.25">
      <c r="A112">
        <f t="shared" si="15"/>
        <v>109</v>
      </c>
      <c r="B112">
        <v>5</v>
      </c>
      <c r="C112">
        <v>9</v>
      </c>
      <c r="D112" s="112"/>
      <c r="E112" s="2">
        <f t="shared" si="14"/>
        <v>0</v>
      </c>
    </row>
    <row r="113" spans="1:5" x14ac:dyDescent="0.25">
      <c r="A113">
        <f t="shared" si="15"/>
        <v>110</v>
      </c>
      <c r="B113">
        <v>5</v>
      </c>
      <c r="C113">
        <v>10</v>
      </c>
      <c r="D113" s="112"/>
      <c r="E113" s="2">
        <f t="shared" si="14"/>
        <v>0</v>
      </c>
    </row>
    <row r="114" spans="1:5" x14ac:dyDescent="0.25">
      <c r="A114">
        <f t="shared" si="15"/>
        <v>111</v>
      </c>
      <c r="B114">
        <v>5</v>
      </c>
      <c r="C114">
        <v>11</v>
      </c>
      <c r="D114" s="112"/>
      <c r="E114" s="2">
        <f t="shared" si="14"/>
        <v>0</v>
      </c>
    </row>
    <row r="115" spans="1:5" x14ac:dyDescent="0.25">
      <c r="A115">
        <f t="shared" si="15"/>
        <v>112</v>
      </c>
      <c r="B115">
        <v>5</v>
      </c>
      <c r="C115">
        <v>12</v>
      </c>
      <c r="D115" s="112"/>
      <c r="E115" s="2">
        <f t="shared" si="14"/>
        <v>0</v>
      </c>
    </row>
    <row r="116" spans="1:5" x14ac:dyDescent="0.25">
      <c r="A116">
        <f t="shared" si="15"/>
        <v>113</v>
      </c>
      <c r="B116">
        <v>5</v>
      </c>
      <c r="C116">
        <v>13</v>
      </c>
      <c r="D116" s="112"/>
      <c r="E116" s="2">
        <f t="shared" si="14"/>
        <v>0</v>
      </c>
    </row>
    <row r="117" spans="1:5" x14ac:dyDescent="0.25">
      <c r="A117">
        <f t="shared" si="15"/>
        <v>114</v>
      </c>
      <c r="B117">
        <v>5</v>
      </c>
      <c r="C117">
        <v>14</v>
      </c>
      <c r="D117" s="112"/>
      <c r="E117" s="2">
        <f t="shared" si="14"/>
        <v>0</v>
      </c>
    </row>
    <row r="118" spans="1:5" x14ac:dyDescent="0.25">
      <c r="A118">
        <f t="shared" si="15"/>
        <v>115</v>
      </c>
      <c r="B118">
        <v>5</v>
      </c>
      <c r="C118">
        <v>15</v>
      </c>
      <c r="D118" s="112"/>
      <c r="E118" s="2">
        <f t="shared" si="14"/>
        <v>0</v>
      </c>
    </row>
    <row r="119" spans="1:5" x14ac:dyDescent="0.25">
      <c r="A119">
        <f t="shared" si="15"/>
        <v>116</v>
      </c>
      <c r="B119">
        <v>5</v>
      </c>
      <c r="C119">
        <v>16</v>
      </c>
      <c r="D119" s="112"/>
      <c r="E119" s="2">
        <f t="shared" si="14"/>
        <v>0</v>
      </c>
    </row>
    <row r="120" spans="1:5" x14ac:dyDescent="0.25">
      <c r="A120">
        <f t="shared" si="15"/>
        <v>117</v>
      </c>
      <c r="B120">
        <v>5</v>
      </c>
      <c r="C120">
        <v>17</v>
      </c>
      <c r="D120" s="112"/>
      <c r="E120" s="2">
        <f t="shared" si="14"/>
        <v>0</v>
      </c>
    </row>
    <row r="121" spans="1:5" x14ac:dyDescent="0.25">
      <c r="A121">
        <f t="shared" si="15"/>
        <v>118</v>
      </c>
      <c r="B121">
        <v>5</v>
      </c>
      <c r="C121">
        <v>18</v>
      </c>
      <c r="D121" s="112"/>
      <c r="E121" s="2">
        <f t="shared" si="14"/>
        <v>0</v>
      </c>
    </row>
    <row r="122" spans="1:5" x14ac:dyDescent="0.25">
      <c r="A122">
        <f t="shared" si="15"/>
        <v>119</v>
      </c>
      <c r="B122">
        <v>5</v>
      </c>
      <c r="C122">
        <v>19</v>
      </c>
      <c r="D122" s="112"/>
      <c r="E122" s="2">
        <f t="shared" si="14"/>
        <v>0</v>
      </c>
    </row>
    <row r="123" spans="1:5" x14ac:dyDescent="0.25">
      <c r="A123">
        <f t="shared" si="15"/>
        <v>120</v>
      </c>
      <c r="B123">
        <v>5</v>
      </c>
      <c r="C123">
        <v>20</v>
      </c>
      <c r="D123" s="112"/>
      <c r="E123" s="2">
        <f t="shared" si="14"/>
        <v>0</v>
      </c>
    </row>
    <row r="124" spans="1:5" x14ac:dyDescent="0.25">
      <c r="A124">
        <f t="shared" si="15"/>
        <v>121</v>
      </c>
      <c r="B124">
        <v>5</v>
      </c>
      <c r="C124">
        <v>21</v>
      </c>
      <c r="D124" s="112"/>
      <c r="E124" s="2">
        <f t="shared" si="14"/>
        <v>0</v>
      </c>
    </row>
    <row r="125" spans="1:5" x14ac:dyDescent="0.25">
      <c r="A125">
        <f t="shared" si="15"/>
        <v>122</v>
      </c>
      <c r="B125">
        <v>5</v>
      </c>
      <c r="C125">
        <v>22</v>
      </c>
      <c r="D125" s="112"/>
      <c r="E125" s="2">
        <f t="shared" si="14"/>
        <v>0</v>
      </c>
    </row>
    <row r="126" spans="1:5" x14ac:dyDescent="0.25">
      <c r="A126">
        <f t="shared" si="15"/>
        <v>123</v>
      </c>
      <c r="B126">
        <v>5</v>
      </c>
      <c r="C126">
        <v>23</v>
      </c>
      <c r="D126" s="112"/>
      <c r="E126" s="2">
        <f t="shared" si="14"/>
        <v>0</v>
      </c>
    </row>
    <row r="127" spans="1:5" x14ac:dyDescent="0.25">
      <c r="A127">
        <f t="shared" si="15"/>
        <v>124</v>
      </c>
      <c r="B127">
        <v>5</v>
      </c>
      <c r="C127">
        <v>24</v>
      </c>
      <c r="D127" s="112"/>
      <c r="E127" s="2">
        <f t="shared" si="14"/>
        <v>0</v>
      </c>
    </row>
    <row r="128" spans="1:5" x14ac:dyDescent="0.25">
      <c r="A128">
        <f t="shared" si="15"/>
        <v>125</v>
      </c>
      <c r="B128">
        <v>5</v>
      </c>
      <c r="C128">
        <v>25</v>
      </c>
      <c r="D128" s="112"/>
      <c r="E128" s="2">
        <f t="shared" si="14"/>
        <v>0</v>
      </c>
    </row>
    <row r="129" spans="1:5" x14ac:dyDescent="0.25">
      <c r="A129">
        <f t="shared" si="15"/>
        <v>126</v>
      </c>
      <c r="B129">
        <v>6</v>
      </c>
      <c r="C129">
        <v>1</v>
      </c>
      <c r="D129" s="112"/>
      <c r="E129" s="2">
        <f t="shared" si="14"/>
        <v>0</v>
      </c>
    </row>
    <row r="130" spans="1:5" x14ac:dyDescent="0.25">
      <c r="A130">
        <f t="shared" si="15"/>
        <v>127</v>
      </c>
      <c r="B130">
        <v>6</v>
      </c>
      <c r="C130">
        <v>2</v>
      </c>
      <c r="D130" s="112"/>
      <c r="E130" s="2">
        <f t="shared" si="14"/>
        <v>0</v>
      </c>
    </row>
    <row r="131" spans="1:5" x14ac:dyDescent="0.25">
      <c r="A131">
        <f t="shared" si="15"/>
        <v>128</v>
      </c>
      <c r="B131">
        <v>6</v>
      </c>
      <c r="C131">
        <v>3</v>
      </c>
      <c r="D131" s="112"/>
      <c r="E131" s="2">
        <f t="shared" si="14"/>
        <v>0</v>
      </c>
    </row>
    <row r="132" spans="1:5" x14ac:dyDescent="0.25">
      <c r="A132">
        <f t="shared" si="15"/>
        <v>129</v>
      </c>
      <c r="B132">
        <v>6</v>
      </c>
      <c r="C132">
        <v>4</v>
      </c>
      <c r="D132" s="112"/>
      <c r="E132" s="2">
        <f t="shared" si="14"/>
        <v>0</v>
      </c>
    </row>
    <row r="133" spans="1:5" x14ac:dyDescent="0.25">
      <c r="A133">
        <f t="shared" si="15"/>
        <v>130</v>
      </c>
      <c r="B133">
        <v>6</v>
      </c>
      <c r="C133">
        <v>5</v>
      </c>
      <c r="D133" s="112"/>
      <c r="E133" s="2">
        <f t="shared" ref="E133:E196" si="16">D133/2877.764</f>
        <v>0</v>
      </c>
    </row>
    <row r="134" spans="1:5" x14ac:dyDescent="0.25">
      <c r="A134">
        <f t="shared" ref="A134:A197" si="17">A133+1</f>
        <v>131</v>
      </c>
      <c r="B134">
        <v>6</v>
      </c>
      <c r="C134">
        <v>6</v>
      </c>
      <c r="D134" s="112"/>
      <c r="E134" s="2">
        <f t="shared" si="16"/>
        <v>0</v>
      </c>
    </row>
    <row r="135" spans="1:5" x14ac:dyDescent="0.25">
      <c r="A135">
        <f t="shared" si="17"/>
        <v>132</v>
      </c>
      <c r="B135">
        <v>6</v>
      </c>
      <c r="C135">
        <v>7</v>
      </c>
      <c r="D135" s="112"/>
      <c r="E135" s="2">
        <f t="shared" si="16"/>
        <v>0</v>
      </c>
    </row>
    <row r="136" spans="1:5" x14ac:dyDescent="0.25">
      <c r="A136">
        <f t="shared" si="17"/>
        <v>133</v>
      </c>
      <c r="B136">
        <v>6</v>
      </c>
      <c r="C136">
        <v>8</v>
      </c>
      <c r="D136" s="112"/>
      <c r="E136" s="2">
        <f t="shared" si="16"/>
        <v>0</v>
      </c>
    </row>
    <row r="137" spans="1:5" x14ac:dyDescent="0.25">
      <c r="A137">
        <f t="shared" si="17"/>
        <v>134</v>
      </c>
      <c r="B137">
        <v>6</v>
      </c>
      <c r="C137">
        <v>9</v>
      </c>
      <c r="D137" s="112"/>
      <c r="E137" s="2">
        <f t="shared" si="16"/>
        <v>0</v>
      </c>
    </row>
    <row r="138" spans="1:5" x14ac:dyDescent="0.25">
      <c r="A138">
        <f t="shared" si="17"/>
        <v>135</v>
      </c>
      <c r="B138">
        <v>6</v>
      </c>
      <c r="C138">
        <v>10</v>
      </c>
      <c r="D138" s="112"/>
      <c r="E138" s="2">
        <f t="shared" si="16"/>
        <v>0</v>
      </c>
    </row>
    <row r="139" spans="1:5" x14ac:dyDescent="0.25">
      <c r="A139">
        <f t="shared" si="17"/>
        <v>136</v>
      </c>
      <c r="B139">
        <v>6</v>
      </c>
      <c r="C139">
        <v>11</v>
      </c>
      <c r="D139" s="112"/>
      <c r="E139" s="2">
        <f t="shared" si="16"/>
        <v>0</v>
      </c>
    </row>
    <row r="140" spans="1:5" x14ac:dyDescent="0.25">
      <c r="A140">
        <f t="shared" si="17"/>
        <v>137</v>
      </c>
      <c r="B140">
        <v>6</v>
      </c>
      <c r="C140">
        <v>12</v>
      </c>
      <c r="D140" s="112"/>
      <c r="E140" s="2">
        <f t="shared" si="16"/>
        <v>0</v>
      </c>
    </row>
    <row r="141" spans="1:5" x14ac:dyDescent="0.25">
      <c r="A141">
        <f t="shared" si="17"/>
        <v>138</v>
      </c>
      <c r="B141">
        <v>6</v>
      </c>
      <c r="C141">
        <v>13</v>
      </c>
      <c r="D141" s="112"/>
      <c r="E141" s="2">
        <f t="shared" si="16"/>
        <v>0</v>
      </c>
    </row>
    <row r="142" spans="1:5" x14ac:dyDescent="0.25">
      <c r="A142">
        <f t="shared" si="17"/>
        <v>139</v>
      </c>
      <c r="B142">
        <v>6</v>
      </c>
      <c r="C142">
        <v>14</v>
      </c>
      <c r="D142" s="112"/>
      <c r="E142" s="2">
        <f t="shared" si="16"/>
        <v>0</v>
      </c>
    </row>
    <row r="143" spans="1:5" x14ac:dyDescent="0.25">
      <c r="A143">
        <f t="shared" si="17"/>
        <v>140</v>
      </c>
      <c r="B143">
        <v>6</v>
      </c>
      <c r="C143">
        <v>15</v>
      </c>
      <c r="D143" s="112"/>
      <c r="E143" s="2">
        <f t="shared" si="16"/>
        <v>0</v>
      </c>
    </row>
    <row r="144" spans="1:5" x14ac:dyDescent="0.25">
      <c r="A144">
        <f t="shared" si="17"/>
        <v>141</v>
      </c>
      <c r="B144">
        <v>6</v>
      </c>
      <c r="C144">
        <v>16</v>
      </c>
      <c r="D144" s="112"/>
      <c r="E144" s="2">
        <f t="shared" si="16"/>
        <v>0</v>
      </c>
    </row>
    <row r="145" spans="1:5" x14ac:dyDescent="0.25">
      <c r="A145">
        <f t="shared" si="17"/>
        <v>142</v>
      </c>
      <c r="B145">
        <v>6</v>
      </c>
      <c r="C145">
        <v>17</v>
      </c>
      <c r="D145" s="112"/>
      <c r="E145" s="2">
        <f t="shared" si="16"/>
        <v>0</v>
      </c>
    </row>
    <row r="146" spans="1:5" x14ac:dyDescent="0.25">
      <c r="A146">
        <f t="shared" si="17"/>
        <v>143</v>
      </c>
      <c r="B146">
        <v>6</v>
      </c>
      <c r="C146">
        <v>18</v>
      </c>
      <c r="D146" s="112"/>
      <c r="E146" s="2">
        <f t="shared" si="16"/>
        <v>0</v>
      </c>
    </row>
    <row r="147" spans="1:5" x14ac:dyDescent="0.25">
      <c r="A147">
        <f t="shared" si="17"/>
        <v>144</v>
      </c>
      <c r="B147">
        <v>6</v>
      </c>
      <c r="C147">
        <v>19</v>
      </c>
      <c r="D147" s="112"/>
      <c r="E147" s="2">
        <f t="shared" si="16"/>
        <v>0</v>
      </c>
    </row>
    <row r="148" spans="1:5" x14ac:dyDescent="0.25">
      <c r="A148">
        <f t="shared" si="17"/>
        <v>145</v>
      </c>
      <c r="B148">
        <v>6</v>
      </c>
      <c r="C148">
        <v>20</v>
      </c>
      <c r="D148" s="112"/>
      <c r="E148" s="2">
        <f t="shared" si="16"/>
        <v>0</v>
      </c>
    </row>
    <row r="149" spans="1:5" x14ac:dyDescent="0.25">
      <c r="A149">
        <f t="shared" si="17"/>
        <v>146</v>
      </c>
      <c r="B149">
        <v>6</v>
      </c>
      <c r="C149">
        <v>21</v>
      </c>
      <c r="D149" s="112"/>
      <c r="E149" s="2">
        <f t="shared" si="16"/>
        <v>0</v>
      </c>
    </row>
    <row r="150" spans="1:5" x14ac:dyDescent="0.25">
      <c r="A150">
        <f t="shared" si="17"/>
        <v>147</v>
      </c>
      <c r="B150">
        <v>6</v>
      </c>
      <c r="C150">
        <v>22</v>
      </c>
      <c r="D150" s="112"/>
      <c r="E150" s="2">
        <f t="shared" si="16"/>
        <v>0</v>
      </c>
    </row>
    <row r="151" spans="1:5" x14ac:dyDescent="0.25">
      <c r="A151">
        <f t="shared" si="17"/>
        <v>148</v>
      </c>
      <c r="B151">
        <v>6</v>
      </c>
      <c r="C151">
        <v>23</v>
      </c>
      <c r="D151" s="112"/>
      <c r="E151" s="2">
        <f t="shared" si="16"/>
        <v>0</v>
      </c>
    </row>
    <row r="152" spans="1:5" x14ac:dyDescent="0.25">
      <c r="A152">
        <f t="shared" si="17"/>
        <v>149</v>
      </c>
      <c r="B152">
        <v>6</v>
      </c>
      <c r="C152">
        <v>24</v>
      </c>
      <c r="D152" s="112"/>
      <c r="E152" s="2">
        <f t="shared" si="16"/>
        <v>0</v>
      </c>
    </row>
    <row r="153" spans="1:5" x14ac:dyDescent="0.25">
      <c r="A153">
        <f t="shared" si="17"/>
        <v>150</v>
      </c>
      <c r="B153">
        <v>6</v>
      </c>
      <c r="C153">
        <v>25</v>
      </c>
      <c r="D153" s="112"/>
      <c r="E153" s="2">
        <f t="shared" si="16"/>
        <v>0</v>
      </c>
    </row>
    <row r="154" spans="1:5" x14ac:dyDescent="0.25">
      <c r="A154">
        <f t="shared" si="17"/>
        <v>151</v>
      </c>
      <c r="B154">
        <v>7</v>
      </c>
      <c r="C154">
        <v>1</v>
      </c>
      <c r="D154" s="112"/>
      <c r="E154" s="2">
        <f t="shared" si="16"/>
        <v>0</v>
      </c>
    </row>
    <row r="155" spans="1:5" x14ac:dyDescent="0.25">
      <c r="A155">
        <f t="shared" si="17"/>
        <v>152</v>
      </c>
      <c r="B155">
        <v>7</v>
      </c>
      <c r="C155">
        <v>2</v>
      </c>
      <c r="D155" s="112"/>
      <c r="E155" s="2">
        <f t="shared" si="16"/>
        <v>0</v>
      </c>
    </row>
    <row r="156" spans="1:5" x14ac:dyDescent="0.25">
      <c r="A156">
        <f t="shared" si="17"/>
        <v>153</v>
      </c>
      <c r="B156">
        <v>7</v>
      </c>
      <c r="C156">
        <v>3</v>
      </c>
      <c r="D156" s="112"/>
      <c r="E156" s="2">
        <f t="shared" si="16"/>
        <v>0</v>
      </c>
    </row>
    <row r="157" spans="1:5" x14ac:dyDescent="0.25">
      <c r="A157">
        <f t="shared" si="17"/>
        <v>154</v>
      </c>
      <c r="B157">
        <v>7</v>
      </c>
      <c r="C157">
        <v>4</v>
      </c>
      <c r="D157" s="112"/>
      <c r="E157" s="2">
        <f t="shared" si="16"/>
        <v>0</v>
      </c>
    </row>
    <row r="158" spans="1:5" x14ac:dyDescent="0.25">
      <c r="A158">
        <f t="shared" si="17"/>
        <v>155</v>
      </c>
      <c r="B158">
        <v>7</v>
      </c>
      <c r="C158">
        <v>5</v>
      </c>
      <c r="D158" s="112"/>
      <c r="E158" s="2">
        <f t="shared" si="16"/>
        <v>0</v>
      </c>
    </row>
    <row r="159" spans="1:5" x14ac:dyDescent="0.25">
      <c r="A159">
        <f t="shared" si="17"/>
        <v>156</v>
      </c>
      <c r="B159">
        <v>7</v>
      </c>
      <c r="C159">
        <v>6</v>
      </c>
      <c r="D159" s="112"/>
      <c r="E159" s="2">
        <f t="shared" si="16"/>
        <v>0</v>
      </c>
    </row>
    <row r="160" spans="1:5" x14ac:dyDescent="0.25">
      <c r="A160">
        <f t="shared" si="17"/>
        <v>157</v>
      </c>
      <c r="B160">
        <v>7</v>
      </c>
      <c r="C160">
        <v>7</v>
      </c>
      <c r="D160" s="112"/>
      <c r="E160" s="2">
        <f t="shared" si="16"/>
        <v>0</v>
      </c>
    </row>
    <row r="161" spans="1:5" x14ac:dyDescent="0.25">
      <c r="A161">
        <f t="shared" si="17"/>
        <v>158</v>
      </c>
      <c r="B161">
        <v>7</v>
      </c>
      <c r="C161">
        <v>8</v>
      </c>
      <c r="D161" s="112"/>
      <c r="E161" s="2">
        <f t="shared" si="16"/>
        <v>0</v>
      </c>
    </row>
    <row r="162" spans="1:5" x14ac:dyDescent="0.25">
      <c r="A162">
        <f t="shared" si="17"/>
        <v>159</v>
      </c>
      <c r="B162">
        <v>7</v>
      </c>
      <c r="C162">
        <v>9</v>
      </c>
      <c r="D162" s="112"/>
      <c r="E162" s="2">
        <f t="shared" si="16"/>
        <v>0</v>
      </c>
    </row>
    <row r="163" spans="1:5" x14ac:dyDescent="0.25">
      <c r="A163">
        <f t="shared" si="17"/>
        <v>160</v>
      </c>
      <c r="B163">
        <v>7</v>
      </c>
      <c r="C163">
        <v>10</v>
      </c>
      <c r="D163" s="112"/>
      <c r="E163" s="2">
        <f t="shared" si="16"/>
        <v>0</v>
      </c>
    </row>
    <row r="164" spans="1:5" x14ac:dyDescent="0.25">
      <c r="A164">
        <f t="shared" si="17"/>
        <v>161</v>
      </c>
      <c r="B164">
        <v>7</v>
      </c>
      <c r="C164">
        <v>11</v>
      </c>
      <c r="D164" s="112"/>
      <c r="E164" s="2">
        <f t="shared" si="16"/>
        <v>0</v>
      </c>
    </row>
    <row r="165" spans="1:5" x14ac:dyDescent="0.25">
      <c r="A165">
        <f t="shared" si="17"/>
        <v>162</v>
      </c>
      <c r="B165">
        <v>7</v>
      </c>
      <c r="C165">
        <v>12</v>
      </c>
      <c r="D165" s="112"/>
      <c r="E165" s="2">
        <f t="shared" si="16"/>
        <v>0</v>
      </c>
    </row>
    <row r="166" spans="1:5" x14ac:dyDescent="0.25">
      <c r="A166">
        <f t="shared" si="17"/>
        <v>163</v>
      </c>
      <c r="B166">
        <v>7</v>
      </c>
      <c r="C166">
        <v>13</v>
      </c>
      <c r="D166" s="112"/>
      <c r="E166" s="2">
        <f t="shared" si="16"/>
        <v>0</v>
      </c>
    </row>
    <row r="167" spans="1:5" x14ac:dyDescent="0.25">
      <c r="A167">
        <f t="shared" si="17"/>
        <v>164</v>
      </c>
      <c r="B167">
        <v>7</v>
      </c>
      <c r="C167">
        <v>14</v>
      </c>
      <c r="D167" s="112"/>
      <c r="E167" s="2">
        <f t="shared" si="16"/>
        <v>0</v>
      </c>
    </row>
    <row r="168" spans="1:5" x14ac:dyDescent="0.25">
      <c r="A168">
        <f t="shared" si="17"/>
        <v>165</v>
      </c>
      <c r="B168">
        <v>7</v>
      </c>
      <c r="C168">
        <v>15</v>
      </c>
      <c r="D168" s="112"/>
      <c r="E168" s="2">
        <f t="shared" si="16"/>
        <v>0</v>
      </c>
    </row>
    <row r="169" spans="1:5" x14ac:dyDescent="0.25">
      <c r="A169">
        <f t="shared" si="17"/>
        <v>166</v>
      </c>
      <c r="B169">
        <v>7</v>
      </c>
      <c r="C169">
        <v>16</v>
      </c>
      <c r="D169" s="112"/>
      <c r="E169" s="2">
        <f t="shared" si="16"/>
        <v>0</v>
      </c>
    </row>
    <row r="170" spans="1:5" x14ac:dyDescent="0.25">
      <c r="A170">
        <f t="shared" si="17"/>
        <v>167</v>
      </c>
      <c r="B170">
        <v>7</v>
      </c>
      <c r="C170">
        <v>17</v>
      </c>
      <c r="D170" s="112"/>
      <c r="E170" s="2">
        <f t="shared" si="16"/>
        <v>0</v>
      </c>
    </row>
    <row r="171" spans="1:5" x14ac:dyDescent="0.25">
      <c r="A171">
        <f t="shared" si="17"/>
        <v>168</v>
      </c>
      <c r="B171">
        <v>7</v>
      </c>
      <c r="C171">
        <v>18</v>
      </c>
      <c r="D171" s="112"/>
      <c r="E171" s="2">
        <f t="shared" si="16"/>
        <v>0</v>
      </c>
    </row>
    <row r="172" spans="1:5" x14ac:dyDescent="0.25">
      <c r="A172">
        <f t="shared" si="17"/>
        <v>169</v>
      </c>
      <c r="B172">
        <v>7</v>
      </c>
      <c r="C172">
        <v>19</v>
      </c>
      <c r="D172" s="112"/>
      <c r="E172" s="2">
        <f t="shared" si="16"/>
        <v>0</v>
      </c>
    </row>
    <row r="173" spans="1:5" x14ac:dyDescent="0.25">
      <c r="A173">
        <f t="shared" si="17"/>
        <v>170</v>
      </c>
      <c r="B173">
        <v>7</v>
      </c>
      <c r="C173">
        <v>20</v>
      </c>
      <c r="D173" s="112"/>
      <c r="E173" s="2">
        <f t="shared" si="16"/>
        <v>0</v>
      </c>
    </row>
    <row r="174" spans="1:5" x14ac:dyDescent="0.25">
      <c r="A174">
        <f t="shared" si="17"/>
        <v>171</v>
      </c>
      <c r="B174">
        <v>7</v>
      </c>
      <c r="C174">
        <v>21</v>
      </c>
      <c r="D174" s="112"/>
      <c r="E174" s="2">
        <f t="shared" si="16"/>
        <v>0</v>
      </c>
    </row>
    <row r="175" spans="1:5" x14ac:dyDescent="0.25">
      <c r="A175">
        <f t="shared" si="17"/>
        <v>172</v>
      </c>
      <c r="B175">
        <v>7</v>
      </c>
      <c r="C175">
        <v>22</v>
      </c>
      <c r="D175" s="112"/>
      <c r="E175" s="2">
        <f t="shared" si="16"/>
        <v>0</v>
      </c>
    </row>
    <row r="176" spans="1:5" x14ac:dyDescent="0.25">
      <c r="A176">
        <f t="shared" si="17"/>
        <v>173</v>
      </c>
      <c r="B176">
        <v>7</v>
      </c>
      <c r="C176">
        <v>23</v>
      </c>
      <c r="D176" s="112"/>
      <c r="E176" s="2">
        <f t="shared" si="16"/>
        <v>0</v>
      </c>
    </row>
    <row r="177" spans="1:5" x14ac:dyDescent="0.25">
      <c r="A177">
        <f t="shared" si="17"/>
        <v>174</v>
      </c>
      <c r="B177">
        <v>7</v>
      </c>
      <c r="C177">
        <v>24</v>
      </c>
      <c r="D177" s="112"/>
      <c r="E177" s="2">
        <f t="shared" si="16"/>
        <v>0</v>
      </c>
    </row>
    <row r="178" spans="1:5" x14ac:dyDescent="0.25">
      <c r="A178">
        <f t="shared" si="17"/>
        <v>175</v>
      </c>
      <c r="B178">
        <v>7</v>
      </c>
      <c r="C178">
        <v>25</v>
      </c>
      <c r="D178" s="112"/>
      <c r="E178" s="2">
        <f t="shared" si="16"/>
        <v>0</v>
      </c>
    </row>
    <row r="179" spans="1:5" x14ac:dyDescent="0.25">
      <c r="A179">
        <f t="shared" si="17"/>
        <v>176</v>
      </c>
      <c r="B179">
        <v>8</v>
      </c>
      <c r="C179">
        <v>1</v>
      </c>
      <c r="D179" s="112"/>
      <c r="E179" s="2">
        <f t="shared" si="16"/>
        <v>0</v>
      </c>
    </row>
    <row r="180" spans="1:5" x14ac:dyDescent="0.25">
      <c r="A180">
        <f t="shared" si="17"/>
        <v>177</v>
      </c>
      <c r="B180">
        <v>8</v>
      </c>
      <c r="C180">
        <v>2</v>
      </c>
      <c r="D180" s="112"/>
      <c r="E180" s="2">
        <f t="shared" si="16"/>
        <v>0</v>
      </c>
    </row>
    <row r="181" spans="1:5" x14ac:dyDescent="0.25">
      <c r="A181">
        <f t="shared" si="17"/>
        <v>178</v>
      </c>
      <c r="B181">
        <v>8</v>
      </c>
      <c r="C181">
        <v>3</v>
      </c>
      <c r="D181" s="112"/>
      <c r="E181" s="2">
        <f t="shared" si="16"/>
        <v>0</v>
      </c>
    </row>
    <row r="182" spans="1:5" x14ac:dyDescent="0.25">
      <c r="A182">
        <f t="shared" si="17"/>
        <v>179</v>
      </c>
      <c r="B182">
        <v>8</v>
      </c>
      <c r="C182">
        <v>4</v>
      </c>
      <c r="D182" s="112"/>
      <c r="E182" s="2">
        <f t="shared" si="16"/>
        <v>0</v>
      </c>
    </row>
    <row r="183" spans="1:5" x14ac:dyDescent="0.25">
      <c r="A183">
        <f t="shared" si="17"/>
        <v>180</v>
      </c>
      <c r="B183">
        <v>8</v>
      </c>
      <c r="C183">
        <v>5</v>
      </c>
      <c r="D183" s="112"/>
      <c r="E183" s="2">
        <f t="shared" si="16"/>
        <v>0</v>
      </c>
    </row>
    <row r="184" spans="1:5" x14ac:dyDescent="0.25">
      <c r="A184">
        <f t="shared" si="17"/>
        <v>181</v>
      </c>
      <c r="B184">
        <v>8</v>
      </c>
      <c r="C184">
        <v>6</v>
      </c>
      <c r="D184" s="112"/>
      <c r="E184" s="2">
        <f t="shared" si="16"/>
        <v>0</v>
      </c>
    </row>
    <row r="185" spans="1:5" x14ac:dyDescent="0.25">
      <c r="A185">
        <f t="shared" si="17"/>
        <v>182</v>
      </c>
      <c r="B185">
        <v>8</v>
      </c>
      <c r="C185">
        <v>7</v>
      </c>
      <c r="D185" s="112"/>
      <c r="E185" s="2">
        <f t="shared" si="16"/>
        <v>0</v>
      </c>
    </row>
    <row r="186" spans="1:5" x14ac:dyDescent="0.25">
      <c r="A186">
        <f t="shared" si="17"/>
        <v>183</v>
      </c>
      <c r="B186">
        <v>8</v>
      </c>
      <c r="C186">
        <v>8</v>
      </c>
      <c r="D186" s="112"/>
      <c r="E186" s="2">
        <f t="shared" si="16"/>
        <v>0</v>
      </c>
    </row>
    <row r="187" spans="1:5" x14ac:dyDescent="0.25">
      <c r="A187">
        <f t="shared" si="17"/>
        <v>184</v>
      </c>
      <c r="B187">
        <v>8</v>
      </c>
      <c r="C187">
        <v>9</v>
      </c>
      <c r="D187" s="112"/>
      <c r="E187" s="2">
        <f t="shared" si="16"/>
        <v>0</v>
      </c>
    </row>
    <row r="188" spans="1:5" x14ac:dyDescent="0.25">
      <c r="A188">
        <f t="shared" si="17"/>
        <v>185</v>
      </c>
      <c r="B188">
        <v>8</v>
      </c>
      <c r="C188">
        <v>10</v>
      </c>
      <c r="D188" s="112"/>
      <c r="E188" s="2">
        <f t="shared" si="16"/>
        <v>0</v>
      </c>
    </row>
    <row r="189" spans="1:5" x14ac:dyDescent="0.25">
      <c r="A189">
        <f t="shared" si="17"/>
        <v>186</v>
      </c>
      <c r="B189">
        <v>8</v>
      </c>
      <c r="C189">
        <v>11</v>
      </c>
      <c r="D189" s="112"/>
      <c r="E189" s="2">
        <f t="shared" si="16"/>
        <v>0</v>
      </c>
    </row>
    <row r="190" spans="1:5" x14ac:dyDescent="0.25">
      <c r="A190">
        <f t="shared" si="17"/>
        <v>187</v>
      </c>
      <c r="B190">
        <v>8</v>
      </c>
      <c r="C190">
        <v>12</v>
      </c>
      <c r="D190" s="112"/>
      <c r="E190" s="2">
        <f t="shared" si="16"/>
        <v>0</v>
      </c>
    </row>
    <row r="191" spans="1:5" x14ac:dyDescent="0.25">
      <c r="A191">
        <f t="shared" si="17"/>
        <v>188</v>
      </c>
      <c r="B191">
        <v>8</v>
      </c>
      <c r="C191">
        <v>13</v>
      </c>
      <c r="D191" s="112"/>
      <c r="E191" s="2">
        <f t="shared" si="16"/>
        <v>0</v>
      </c>
    </row>
    <row r="192" spans="1:5" x14ac:dyDescent="0.25">
      <c r="A192">
        <f t="shared" si="17"/>
        <v>189</v>
      </c>
      <c r="B192">
        <v>8</v>
      </c>
      <c r="C192">
        <v>14</v>
      </c>
      <c r="D192" s="112"/>
      <c r="E192" s="2">
        <f t="shared" si="16"/>
        <v>0</v>
      </c>
    </row>
    <row r="193" spans="1:5" x14ac:dyDescent="0.25">
      <c r="A193">
        <f t="shared" si="17"/>
        <v>190</v>
      </c>
      <c r="B193">
        <v>8</v>
      </c>
      <c r="C193">
        <v>15</v>
      </c>
      <c r="D193" s="112"/>
      <c r="E193" s="2">
        <f t="shared" si="16"/>
        <v>0</v>
      </c>
    </row>
    <row r="194" spans="1:5" x14ac:dyDescent="0.25">
      <c r="A194">
        <f t="shared" si="17"/>
        <v>191</v>
      </c>
      <c r="B194">
        <v>8</v>
      </c>
      <c r="C194">
        <v>16</v>
      </c>
      <c r="D194" s="112"/>
      <c r="E194" s="2">
        <f t="shared" si="16"/>
        <v>0</v>
      </c>
    </row>
    <row r="195" spans="1:5" x14ac:dyDescent="0.25">
      <c r="A195">
        <f t="shared" si="17"/>
        <v>192</v>
      </c>
      <c r="B195">
        <v>8</v>
      </c>
      <c r="C195">
        <v>17</v>
      </c>
      <c r="D195" s="112"/>
      <c r="E195" s="2">
        <f t="shared" si="16"/>
        <v>0</v>
      </c>
    </row>
    <row r="196" spans="1:5" x14ac:dyDescent="0.25">
      <c r="A196">
        <f t="shared" si="17"/>
        <v>193</v>
      </c>
      <c r="B196">
        <v>8</v>
      </c>
      <c r="C196">
        <v>18</v>
      </c>
      <c r="D196" s="112"/>
      <c r="E196" s="2">
        <f t="shared" si="16"/>
        <v>0</v>
      </c>
    </row>
    <row r="197" spans="1:5" x14ac:dyDescent="0.25">
      <c r="A197">
        <f t="shared" si="17"/>
        <v>194</v>
      </c>
      <c r="B197">
        <v>8</v>
      </c>
      <c r="C197">
        <v>19</v>
      </c>
      <c r="D197" s="112"/>
      <c r="E197" s="2">
        <f t="shared" ref="E197:E260" si="18">D197/2877.764</f>
        <v>0</v>
      </c>
    </row>
    <row r="198" spans="1:5" x14ac:dyDescent="0.25">
      <c r="A198">
        <f t="shared" ref="A198:A261" si="19">A197+1</f>
        <v>195</v>
      </c>
      <c r="B198">
        <v>8</v>
      </c>
      <c r="C198">
        <v>20</v>
      </c>
      <c r="D198" s="112"/>
      <c r="E198" s="2">
        <f t="shared" si="18"/>
        <v>0</v>
      </c>
    </row>
    <row r="199" spans="1:5" x14ac:dyDescent="0.25">
      <c r="A199">
        <f t="shared" si="19"/>
        <v>196</v>
      </c>
      <c r="B199">
        <v>8</v>
      </c>
      <c r="C199">
        <v>21</v>
      </c>
      <c r="D199" s="112"/>
      <c r="E199" s="2">
        <f t="shared" si="18"/>
        <v>0</v>
      </c>
    </row>
    <row r="200" spans="1:5" x14ac:dyDescent="0.25">
      <c r="A200">
        <f t="shared" si="19"/>
        <v>197</v>
      </c>
      <c r="B200">
        <v>8</v>
      </c>
      <c r="C200">
        <v>22</v>
      </c>
      <c r="D200" s="112"/>
      <c r="E200" s="2">
        <f t="shared" si="18"/>
        <v>0</v>
      </c>
    </row>
    <row r="201" spans="1:5" x14ac:dyDescent="0.25">
      <c r="A201">
        <f t="shared" si="19"/>
        <v>198</v>
      </c>
      <c r="B201">
        <v>8</v>
      </c>
      <c r="C201">
        <v>23</v>
      </c>
      <c r="D201" s="112"/>
      <c r="E201" s="2">
        <f t="shared" si="18"/>
        <v>0</v>
      </c>
    </row>
    <row r="202" spans="1:5" x14ac:dyDescent="0.25">
      <c r="A202">
        <f t="shared" si="19"/>
        <v>199</v>
      </c>
      <c r="B202">
        <v>8</v>
      </c>
      <c r="C202">
        <v>24</v>
      </c>
      <c r="D202" s="112"/>
      <c r="E202" s="2">
        <f t="shared" si="18"/>
        <v>0</v>
      </c>
    </row>
    <row r="203" spans="1:5" x14ac:dyDescent="0.25">
      <c r="A203">
        <f t="shared" si="19"/>
        <v>200</v>
      </c>
      <c r="B203">
        <v>8</v>
      </c>
      <c r="C203">
        <v>25</v>
      </c>
      <c r="D203" s="112"/>
      <c r="E203" s="2">
        <f t="shared" si="18"/>
        <v>0</v>
      </c>
    </row>
    <row r="204" spans="1:5" x14ac:dyDescent="0.25">
      <c r="A204">
        <f t="shared" si="19"/>
        <v>201</v>
      </c>
      <c r="B204">
        <v>9</v>
      </c>
      <c r="C204">
        <v>1</v>
      </c>
      <c r="D204" s="112"/>
      <c r="E204" s="2">
        <f t="shared" si="18"/>
        <v>0</v>
      </c>
    </row>
    <row r="205" spans="1:5" x14ac:dyDescent="0.25">
      <c r="A205">
        <f t="shared" si="19"/>
        <v>202</v>
      </c>
      <c r="B205">
        <v>9</v>
      </c>
      <c r="C205">
        <v>2</v>
      </c>
      <c r="D205" s="112"/>
      <c r="E205" s="2">
        <f t="shared" si="18"/>
        <v>0</v>
      </c>
    </row>
    <row r="206" spans="1:5" x14ac:dyDescent="0.25">
      <c r="A206">
        <f t="shared" si="19"/>
        <v>203</v>
      </c>
      <c r="B206">
        <v>9</v>
      </c>
      <c r="C206">
        <v>3</v>
      </c>
      <c r="D206" s="112"/>
      <c r="E206" s="2">
        <f t="shared" si="18"/>
        <v>0</v>
      </c>
    </row>
    <row r="207" spans="1:5" x14ac:dyDescent="0.25">
      <c r="A207">
        <f t="shared" si="19"/>
        <v>204</v>
      </c>
      <c r="B207">
        <v>9</v>
      </c>
      <c r="C207">
        <v>4</v>
      </c>
      <c r="D207" s="112"/>
      <c r="E207" s="2">
        <f t="shared" si="18"/>
        <v>0</v>
      </c>
    </row>
    <row r="208" spans="1:5" x14ac:dyDescent="0.25">
      <c r="A208">
        <f t="shared" si="19"/>
        <v>205</v>
      </c>
      <c r="B208">
        <v>9</v>
      </c>
      <c r="C208">
        <v>5</v>
      </c>
      <c r="D208" s="112"/>
      <c r="E208" s="2">
        <f t="shared" si="18"/>
        <v>0</v>
      </c>
    </row>
    <row r="209" spans="1:5" x14ac:dyDescent="0.25">
      <c r="A209">
        <f t="shared" si="19"/>
        <v>206</v>
      </c>
      <c r="B209">
        <v>9</v>
      </c>
      <c r="C209">
        <v>6</v>
      </c>
      <c r="D209" s="112"/>
      <c r="E209" s="2">
        <f t="shared" si="18"/>
        <v>0</v>
      </c>
    </row>
    <row r="210" spans="1:5" x14ac:dyDescent="0.25">
      <c r="A210">
        <f t="shared" si="19"/>
        <v>207</v>
      </c>
      <c r="B210">
        <v>9</v>
      </c>
      <c r="C210">
        <v>7</v>
      </c>
      <c r="D210" s="112"/>
      <c r="E210" s="2">
        <f t="shared" si="18"/>
        <v>0</v>
      </c>
    </row>
    <row r="211" spans="1:5" x14ac:dyDescent="0.25">
      <c r="A211">
        <f t="shared" si="19"/>
        <v>208</v>
      </c>
      <c r="B211">
        <v>9</v>
      </c>
      <c r="C211">
        <v>8</v>
      </c>
      <c r="D211" s="112"/>
      <c r="E211" s="2">
        <f t="shared" si="18"/>
        <v>0</v>
      </c>
    </row>
    <row r="212" spans="1:5" x14ac:dyDescent="0.25">
      <c r="A212">
        <f t="shared" si="19"/>
        <v>209</v>
      </c>
      <c r="B212">
        <v>9</v>
      </c>
      <c r="C212">
        <v>9</v>
      </c>
      <c r="D212" s="112"/>
      <c r="E212" s="2">
        <f t="shared" si="18"/>
        <v>0</v>
      </c>
    </row>
    <row r="213" spans="1:5" x14ac:dyDescent="0.25">
      <c r="A213">
        <f t="shared" si="19"/>
        <v>210</v>
      </c>
      <c r="B213">
        <v>9</v>
      </c>
      <c r="C213">
        <v>10</v>
      </c>
      <c r="D213" s="112"/>
      <c r="E213" s="2">
        <f t="shared" si="18"/>
        <v>0</v>
      </c>
    </row>
    <row r="214" spans="1:5" x14ac:dyDescent="0.25">
      <c r="A214">
        <f t="shared" si="19"/>
        <v>211</v>
      </c>
      <c r="B214">
        <v>9</v>
      </c>
      <c r="C214">
        <v>11</v>
      </c>
      <c r="D214" s="112"/>
      <c r="E214" s="2">
        <f t="shared" si="18"/>
        <v>0</v>
      </c>
    </row>
    <row r="215" spans="1:5" x14ac:dyDescent="0.25">
      <c r="A215">
        <f t="shared" si="19"/>
        <v>212</v>
      </c>
      <c r="B215">
        <v>9</v>
      </c>
      <c r="C215">
        <v>12</v>
      </c>
      <c r="D215" s="112"/>
      <c r="E215" s="2">
        <f t="shared" si="18"/>
        <v>0</v>
      </c>
    </row>
    <row r="216" spans="1:5" x14ac:dyDescent="0.25">
      <c r="A216">
        <f t="shared" si="19"/>
        <v>213</v>
      </c>
      <c r="B216">
        <v>9</v>
      </c>
      <c r="C216">
        <v>13</v>
      </c>
      <c r="D216" s="112"/>
      <c r="E216" s="2">
        <f t="shared" si="18"/>
        <v>0</v>
      </c>
    </row>
    <row r="217" spans="1:5" x14ac:dyDescent="0.25">
      <c r="A217">
        <f t="shared" si="19"/>
        <v>214</v>
      </c>
      <c r="B217">
        <v>9</v>
      </c>
      <c r="C217">
        <v>14</v>
      </c>
      <c r="D217" s="112"/>
      <c r="E217" s="2">
        <f t="shared" si="18"/>
        <v>0</v>
      </c>
    </row>
    <row r="218" spans="1:5" x14ac:dyDescent="0.25">
      <c r="A218">
        <f t="shared" si="19"/>
        <v>215</v>
      </c>
      <c r="B218">
        <v>9</v>
      </c>
      <c r="C218">
        <v>15</v>
      </c>
      <c r="D218" s="112"/>
      <c r="E218" s="2">
        <f t="shared" si="18"/>
        <v>0</v>
      </c>
    </row>
    <row r="219" spans="1:5" x14ac:dyDescent="0.25">
      <c r="A219">
        <f t="shared" si="19"/>
        <v>216</v>
      </c>
      <c r="B219">
        <v>9</v>
      </c>
      <c r="C219">
        <v>16</v>
      </c>
      <c r="D219" s="112"/>
      <c r="E219" s="2">
        <f t="shared" si="18"/>
        <v>0</v>
      </c>
    </row>
    <row r="220" spans="1:5" x14ac:dyDescent="0.25">
      <c r="A220">
        <f t="shared" si="19"/>
        <v>217</v>
      </c>
      <c r="B220">
        <v>9</v>
      </c>
      <c r="C220">
        <v>17</v>
      </c>
      <c r="D220" s="112"/>
      <c r="E220" s="2">
        <f t="shared" si="18"/>
        <v>0</v>
      </c>
    </row>
    <row r="221" spans="1:5" x14ac:dyDescent="0.25">
      <c r="A221">
        <f t="shared" si="19"/>
        <v>218</v>
      </c>
      <c r="B221">
        <v>9</v>
      </c>
      <c r="C221">
        <v>18</v>
      </c>
      <c r="D221" s="112"/>
      <c r="E221" s="2">
        <f t="shared" si="18"/>
        <v>0</v>
      </c>
    </row>
    <row r="222" spans="1:5" x14ac:dyDescent="0.25">
      <c r="A222">
        <f t="shared" si="19"/>
        <v>219</v>
      </c>
      <c r="B222">
        <v>9</v>
      </c>
      <c r="C222">
        <v>19</v>
      </c>
      <c r="D222" s="112"/>
      <c r="E222" s="2">
        <f t="shared" si="18"/>
        <v>0</v>
      </c>
    </row>
    <row r="223" spans="1:5" x14ac:dyDescent="0.25">
      <c r="A223">
        <f t="shared" si="19"/>
        <v>220</v>
      </c>
      <c r="B223">
        <v>9</v>
      </c>
      <c r="C223">
        <v>20</v>
      </c>
      <c r="D223" s="112"/>
      <c r="E223" s="2">
        <f t="shared" si="18"/>
        <v>0</v>
      </c>
    </row>
    <row r="224" spans="1:5" x14ac:dyDescent="0.25">
      <c r="A224">
        <f t="shared" si="19"/>
        <v>221</v>
      </c>
      <c r="B224">
        <v>9</v>
      </c>
      <c r="C224">
        <v>21</v>
      </c>
      <c r="D224" s="112"/>
      <c r="E224" s="2">
        <f t="shared" si="18"/>
        <v>0</v>
      </c>
    </row>
    <row r="225" spans="1:5" x14ac:dyDescent="0.25">
      <c r="A225">
        <f t="shared" si="19"/>
        <v>222</v>
      </c>
      <c r="B225">
        <v>9</v>
      </c>
      <c r="C225">
        <v>22</v>
      </c>
      <c r="D225" s="112"/>
      <c r="E225" s="2">
        <f t="shared" si="18"/>
        <v>0</v>
      </c>
    </row>
    <row r="226" spans="1:5" x14ac:dyDescent="0.25">
      <c r="A226">
        <f t="shared" si="19"/>
        <v>223</v>
      </c>
      <c r="B226">
        <v>9</v>
      </c>
      <c r="C226">
        <v>23</v>
      </c>
      <c r="D226" s="112"/>
      <c r="E226" s="2">
        <f t="shared" si="18"/>
        <v>0</v>
      </c>
    </row>
    <row r="227" spans="1:5" x14ac:dyDescent="0.25">
      <c r="A227">
        <f t="shared" si="19"/>
        <v>224</v>
      </c>
      <c r="B227">
        <v>9</v>
      </c>
      <c r="C227">
        <v>24</v>
      </c>
      <c r="D227" s="112"/>
      <c r="E227" s="2">
        <f t="shared" si="18"/>
        <v>0</v>
      </c>
    </row>
    <row r="228" spans="1:5" x14ac:dyDescent="0.25">
      <c r="A228">
        <f t="shared" si="19"/>
        <v>225</v>
      </c>
      <c r="B228">
        <v>9</v>
      </c>
      <c r="C228">
        <v>25</v>
      </c>
      <c r="D228" s="112"/>
      <c r="E228" s="2">
        <f t="shared" si="18"/>
        <v>0</v>
      </c>
    </row>
    <row r="229" spans="1:5" x14ac:dyDescent="0.25">
      <c r="A229">
        <f t="shared" si="19"/>
        <v>226</v>
      </c>
      <c r="B229">
        <v>10</v>
      </c>
      <c r="C229">
        <v>1</v>
      </c>
      <c r="D229" s="112"/>
      <c r="E229" s="2">
        <f t="shared" si="18"/>
        <v>0</v>
      </c>
    </row>
    <row r="230" spans="1:5" x14ac:dyDescent="0.25">
      <c r="A230">
        <f t="shared" si="19"/>
        <v>227</v>
      </c>
      <c r="B230">
        <v>10</v>
      </c>
      <c r="C230">
        <v>2</v>
      </c>
      <c r="D230" s="112"/>
      <c r="E230" s="2">
        <f t="shared" si="18"/>
        <v>0</v>
      </c>
    </row>
    <row r="231" spans="1:5" x14ac:dyDescent="0.25">
      <c r="A231">
        <f t="shared" si="19"/>
        <v>228</v>
      </c>
      <c r="B231">
        <v>10</v>
      </c>
      <c r="C231">
        <v>3</v>
      </c>
      <c r="D231" s="112"/>
      <c r="E231" s="2">
        <f t="shared" si="18"/>
        <v>0</v>
      </c>
    </row>
    <row r="232" spans="1:5" x14ac:dyDescent="0.25">
      <c r="A232">
        <f t="shared" si="19"/>
        <v>229</v>
      </c>
      <c r="B232">
        <v>10</v>
      </c>
      <c r="C232">
        <v>4</v>
      </c>
      <c r="D232" s="112"/>
      <c r="E232" s="2">
        <f t="shared" si="18"/>
        <v>0</v>
      </c>
    </row>
    <row r="233" spans="1:5" x14ac:dyDescent="0.25">
      <c r="A233">
        <f t="shared" si="19"/>
        <v>230</v>
      </c>
      <c r="B233">
        <v>10</v>
      </c>
      <c r="C233">
        <v>5</v>
      </c>
      <c r="D233" s="112"/>
      <c r="E233" s="2">
        <f t="shared" si="18"/>
        <v>0</v>
      </c>
    </row>
    <row r="234" spans="1:5" x14ac:dyDescent="0.25">
      <c r="A234">
        <f t="shared" si="19"/>
        <v>231</v>
      </c>
      <c r="B234">
        <v>10</v>
      </c>
      <c r="C234">
        <v>6</v>
      </c>
      <c r="D234" s="112"/>
      <c r="E234" s="2">
        <f t="shared" si="18"/>
        <v>0</v>
      </c>
    </row>
    <row r="235" spans="1:5" x14ac:dyDescent="0.25">
      <c r="A235">
        <f t="shared" si="19"/>
        <v>232</v>
      </c>
      <c r="B235">
        <v>10</v>
      </c>
      <c r="C235">
        <v>7</v>
      </c>
      <c r="D235" s="112"/>
      <c r="E235" s="2">
        <f t="shared" si="18"/>
        <v>0</v>
      </c>
    </row>
    <row r="236" spans="1:5" x14ac:dyDescent="0.25">
      <c r="A236">
        <f t="shared" si="19"/>
        <v>233</v>
      </c>
      <c r="B236">
        <v>10</v>
      </c>
      <c r="C236">
        <v>8</v>
      </c>
      <c r="D236" s="112"/>
      <c r="E236" s="2">
        <f t="shared" si="18"/>
        <v>0</v>
      </c>
    </row>
    <row r="237" spans="1:5" x14ac:dyDescent="0.25">
      <c r="A237">
        <f t="shared" si="19"/>
        <v>234</v>
      </c>
      <c r="B237">
        <v>10</v>
      </c>
      <c r="C237">
        <v>9</v>
      </c>
      <c r="D237" s="112"/>
      <c r="E237" s="2">
        <f t="shared" si="18"/>
        <v>0</v>
      </c>
    </row>
    <row r="238" spans="1:5" x14ac:dyDescent="0.25">
      <c r="A238">
        <f t="shared" si="19"/>
        <v>235</v>
      </c>
      <c r="B238">
        <v>10</v>
      </c>
      <c r="C238">
        <v>10</v>
      </c>
      <c r="D238" s="112"/>
      <c r="E238" s="2">
        <f t="shared" si="18"/>
        <v>0</v>
      </c>
    </row>
    <row r="239" spans="1:5" x14ac:dyDescent="0.25">
      <c r="A239">
        <f t="shared" si="19"/>
        <v>236</v>
      </c>
      <c r="B239">
        <v>10</v>
      </c>
      <c r="C239">
        <v>11</v>
      </c>
      <c r="D239" s="112"/>
      <c r="E239" s="2">
        <f t="shared" si="18"/>
        <v>0</v>
      </c>
    </row>
    <row r="240" spans="1:5" x14ac:dyDescent="0.25">
      <c r="A240">
        <f t="shared" si="19"/>
        <v>237</v>
      </c>
      <c r="B240">
        <v>10</v>
      </c>
      <c r="C240">
        <v>12</v>
      </c>
      <c r="D240" s="112"/>
      <c r="E240" s="2">
        <f t="shared" si="18"/>
        <v>0</v>
      </c>
    </row>
    <row r="241" spans="1:5" x14ac:dyDescent="0.25">
      <c r="A241">
        <f t="shared" si="19"/>
        <v>238</v>
      </c>
      <c r="B241">
        <v>10</v>
      </c>
      <c r="C241">
        <v>13</v>
      </c>
      <c r="D241" s="112"/>
      <c r="E241" s="2">
        <f t="shared" si="18"/>
        <v>0</v>
      </c>
    </row>
    <row r="242" spans="1:5" x14ac:dyDescent="0.25">
      <c r="A242">
        <f t="shared" si="19"/>
        <v>239</v>
      </c>
      <c r="B242">
        <v>10</v>
      </c>
      <c r="C242">
        <v>14</v>
      </c>
      <c r="D242" s="112"/>
      <c r="E242" s="2">
        <f t="shared" si="18"/>
        <v>0</v>
      </c>
    </row>
    <row r="243" spans="1:5" x14ac:dyDescent="0.25">
      <c r="A243">
        <f t="shared" si="19"/>
        <v>240</v>
      </c>
      <c r="B243">
        <v>10</v>
      </c>
      <c r="C243">
        <v>15</v>
      </c>
      <c r="D243" s="112"/>
      <c r="E243" s="2">
        <f t="shared" si="18"/>
        <v>0</v>
      </c>
    </row>
    <row r="244" spans="1:5" x14ac:dyDescent="0.25">
      <c r="A244">
        <f t="shared" si="19"/>
        <v>241</v>
      </c>
      <c r="B244">
        <v>10</v>
      </c>
      <c r="C244">
        <v>16</v>
      </c>
      <c r="D244" s="112"/>
      <c r="E244" s="2">
        <f t="shared" si="18"/>
        <v>0</v>
      </c>
    </row>
    <row r="245" spans="1:5" x14ac:dyDescent="0.25">
      <c r="A245">
        <f t="shared" si="19"/>
        <v>242</v>
      </c>
      <c r="B245">
        <v>10</v>
      </c>
      <c r="C245">
        <v>17</v>
      </c>
      <c r="D245" s="112"/>
      <c r="E245" s="2">
        <f t="shared" si="18"/>
        <v>0</v>
      </c>
    </row>
    <row r="246" spans="1:5" x14ac:dyDescent="0.25">
      <c r="A246">
        <f t="shared" si="19"/>
        <v>243</v>
      </c>
      <c r="B246">
        <v>10</v>
      </c>
      <c r="C246">
        <v>18</v>
      </c>
      <c r="D246" s="112"/>
      <c r="E246" s="2">
        <f t="shared" si="18"/>
        <v>0</v>
      </c>
    </row>
    <row r="247" spans="1:5" x14ac:dyDescent="0.25">
      <c r="A247">
        <f t="shared" si="19"/>
        <v>244</v>
      </c>
      <c r="B247">
        <v>10</v>
      </c>
      <c r="C247">
        <v>19</v>
      </c>
      <c r="D247" s="112"/>
      <c r="E247" s="2">
        <f t="shared" si="18"/>
        <v>0</v>
      </c>
    </row>
    <row r="248" spans="1:5" x14ac:dyDescent="0.25">
      <c r="A248">
        <f t="shared" si="19"/>
        <v>245</v>
      </c>
      <c r="B248">
        <v>10</v>
      </c>
      <c r="C248">
        <v>20</v>
      </c>
      <c r="D248" s="112"/>
      <c r="E248" s="2">
        <f t="shared" si="18"/>
        <v>0</v>
      </c>
    </row>
    <row r="249" spans="1:5" x14ac:dyDescent="0.25">
      <c r="A249">
        <f t="shared" si="19"/>
        <v>246</v>
      </c>
      <c r="B249">
        <v>10</v>
      </c>
      <c r="C249">
        <v>21</v>
      </c>
      <c r="D249" s="112"/>
      <c r="E249" s="2">
        <f t="shared" si="18"/>
        <v>0</v>
      </c>
    </row>
    <row r="250" spans="1:5" x14ac:dyDescent="0.25">
      <c r="A250">
        <f t="shared" si="19"/>
        <v>247</v>
      </c>
      <c r="B250">
        <v>10</v>
      </c>
      <c r="C250">
        <v>22</v>
      </c>
      <c r="D250" s="112"/>
      <c r="E250" s="2">
        <f t="shared" si="18"/>
        <v>0</v>
      </c>
    </row>
    <row r="251" spans="1:5" x14ac:dyDescent="0.25">
      <c r="A251">
        <f t="shared" si="19"/>
        <v>248</v>
      </c>
      <c r="B251">
        <v>10</v>
      </c>
      <c r="C251">
        <v>23</v>
      </c>
      <c r="D251" s="112"/>
      <c r="E251" s="2">
        <f t="shared" si="18"/>
        <v>0</v>
      </c>
    </row>
    <row r="252" spans="1:5" x14ac:dyDescent="0.25">
      <c r="A252">
        <f t="shared" si="19"/>
        <v>249</v>
      </c>
      <c r="B252">
        <v>10</v>
      </c>
      <c r="C252">
        <v>24</v>
      </c>
      <c r="D252" s="112"/>
      <c r="E252" s="2">
        <f t="shared" si="18"/>
        <v>0</v>
      </c>
    </row>
    <row r="253" spans="1:5" x14ac:dyDescent="0.25">
      <c r="A253">
        <f t="shared" si="19"/>
        <v>250</v>
      </c>
      <c r="B253">
        <v>10</v>
      </c>
      <c r="C253">
        <v>25</v>
      </c>
      <c r="D253" s="112"/>
      <c r="E253" s="2">
        <f t="shared" si="18"/>
        <v>0</v>
      </c>
    </row>
    <row r="254" spans="1:5" x14ac:dyDescent="0.25">
      <c r="A254">
        <f t="shared" si="19"/>
        <v>251</v>
      </c>
      <c r="B254">
        <v>11</v>
      </c>
      <c r="C254">
        <v>1</v>
      </c>
      <c r="D254" s="112"/>
      <c r="E254" s="2">
        <f t="shared" si="18"/>
        <v>0</v>
      </c>
    </row>
    <row r="255" spans="1:5" x14ac:dyDescent="0.25">
      <c r="A255">
        <f t="shared" si="19"/>
        <v>252</v>
      </c>
      <c r="B255">
        <v>11</v>
      </c>
      <c r="C255">
        <v>2</v>
      </c>
      <c r="D255" s="112"/>
      <c r="E255" s="2">
        <f t="shared" si="18"/>
        <v>0</v>
      </c>
    </row>
    <row r="256" spans="1:5" x14ac:dyDescent="0.25">
      <c r="A256">
        <f t="shared" si="19"/>
        <v>253</v>
      </c>
      <c r="B256">
        <v>11</v>
      </c>
      <c r="C256">
        <v>3</v>
      </c>
      <c r="D256" s="112"/>
      <c r="E256" s="2">
        <f t="shared" si="18"/>
        <v>0</v>
      </c>
    </row>
    <row r="257" spans="1:5" x14ac:dyDescent="0.25">
      <c r="A257">
        <f t="shared" si="19"/>
        <v>254</v>
      </c>
      <c r="B257">
        <v>11</v>
      </c>
      <c r="C257">
        <v>4</v>
      </c>
      <c r="D257" s="112"/>
      <c r="E257" s="2">
        <f t="shared" si="18"/>
        <v>0</v>
      </c>
    </row>
    <row r="258" spans="1:5" x14ac:dyDescent="0.25">
      <c r="A258">
        <f t="shared" si="19"/>
        <v>255</v>
      </c>
      <c r="B258">
        <v>11</v>
      </c>
      <c r="C258">
        <v>5</v>
      </c>
      <c r="D258" s="112"/>
      <c r="E258" s="2">
        <f t="shared" si="18"/>
        <v>0</v>
      </c>
    </row>
    <row r="259" spans="1:5" x14ac:dyDescent="0.25">
      <c r="A259">
        <f t="shared" si="19"/>
        <v>256</v>
      </c>
      <c r="B259">
        <v>11</v>
      </c>
      <c r="C259">
        <v>6</v>
      </c>
      <c r="D259" s="112"/>
      <c r="E259" s="2">
        <f t="shared" si="18"/>
        <v>0</v>
      </c>
    </row>
    <row r="260" spans="1:5" x14ac:dyDescent="0.25">
      <c r="A260">
        <f t="shared" si="19"/>
        <v>257</v>
      </c>
      <c r="B260">
        <v>11</v>
      </c>
      <c r="C260">
        <v>7</v>
      </c>
      <c r="D260" s="112"/>
      <c r="E260" s="2">
        <f t="shared" si="18"/>
        <v>0</v>
      </c>
    </row>
    <row r="261" spans="1:5" x14ac:dyDescent="0.25">
      <c r="A261">
        <f t="shared" si="19"/>
        <v>258</v>
      </c>
      <c r="B261">
        <v>11</v>
      </c>
      <c r="C261">
        <v>8</v>
      </c>
      <c r="D261" s="112"/>
      <c r="E261" s="2">
        <f t="shared" ref="E261:E324" si="20">D261/2877.764</f>
        <v>0</v>
      </c>
    </row>
    <row r="262" spans="1:5" x14ac:dyDescent="0.25">
      <c r="A262">
        <f t="shared" ref="A262:A325" si="21">A261+1</f>
        <v>259</v>
      </c>
      <c r="B262">
        <v>11</v>
      </c>
      <c r="C262">
        <v>9</v>
      </c>
      <c r="D262" s="112"/>
      <c r="E262" s="2">
        <f t="shared" si="20"/>
        <v>0</v>
      </c>
    </row>
    <row r="263" spans="1:5" x14ac:dyDescent="0.25">
      <c r="A263">
        <f t="shared" si="21"/>
        <v>260</v>
      </c>
      <c r="B263">
        <v>11</v>
      </c>
      <c r="C263">
        <v>10</v>
      </c>
      <c r="D263" s="112"/>
      <c r="E263" s="2">
        <f t="shared" si="20"/>
        <v>0</v>
      </c>
    </row>
    <row r="264" spans="1:5" x14ac:dyDescent="0.25">
      <c r="A264">
        <f t="shared" si="21"/>
        <v>261</v>
      </c>
      <c r="B264">
        <v>11</v>
      </c>
      <c r="C264">
        <v>11</v>
      </c>
      <c r="D264" s="112"/>
      <c r="E264" s="2">
        <f t="shared" si="20"/>
        <v>0</v>
      </c>
    </row>
    <row r="265" spans="1:5" x14ac:dyDescent="0.25">
      <c r="A265">
        <f t="shared" si="21"/>
        <v>262</v>
      </c>
      <c r="B265">
        <v>11</v>
      </c>
      <c r="C265">
        <v>12</v>
      </c>
      <c r="D265" s="112"/>
      <c r="E265" s="2">
        <f t="shared" si="20"/>
        <v>0</v>
      </c>
    </row>
    <row r="266" spans="1:5" x14ac:dyDescent="0.25">
      <c r="A266">
        <f t="shared" si="21"/>
        <v>263</v>
      </c>
      <c r="B266">
        <v>11</v>
      </c>
      <c r="C266">
        <v>13</v>
      </c>
      <c r="D266" s="112"/>
      <c r="E266" s="2">
        <f t="shared" si="20"/>
        <v>0</v>
      </c>
    </row>
    <row r="267" spans="1:5" x14ac:dyDescent="0.25">
      <c r="A267">
        <f t="shared" si="21"/>
        <v>264</v>
      </c>
      <c r="B267">
        <v>11</v>
      </c>
      <c r="C267">
        <v>14</v>
      </c>
      <c r="D267" s="112"/>
      <c r="E267" s="2">
        <f t="shared" si="20"/>
        <v>0</v>
      </c>
    </row>
    <row r="268" spans="1:5" x14ac:dyDescent="0.25">
      <c r="A268">
        <f t="shared" si="21"/>
        <v>265</v>
      </c>
      <c r="B268">
        <v>11</v>
      </c>
      <c r="C268">
        <v>15</v>
      </c>
      <c r="D268" s="112"/>
      <c r="E268" s="2">
        <f t="shared" si="20"/>
        <v>0</v>
      </c>
    </row>
    <row r="269" spans="1:5" x14ac:dyDescent="0.25">
      <c r="A269">
        <f t="shared" si="21"/>
        <v>266</v>
      </c>
      <c r="B269">
        <v>11</v>
      </c>
      <c r="C269">
        <v>16</v>
      </c>
      <c r="D269" s="112"/>
      <c r="E269" s="2">
        <f t="shared" si="20"/>
        <v>0</v>
      </c>
    </row>
    <row r="270" spans="1:5" x14ac:dyDescent="0.25">
      <c r="A270">
        <f t="shared" si="21"/>
        <v>267</v>
      </c>
      <c r="B270">
        <v>11</v>
      </c>
      <c r="C270">
        <v>17</v>
      </c>
      <c r="D270" s="112"/>
      <c r="E270" s="2">
        <f t="shared" si="20"/>
        <v>0</v>
      </c>
    </row>
    <row r="271" spans="1:5" x14ac:dyDescent="0.25">
      <c r="A271">
        <f t="shared" si="21"/>
        <v>268</v>
      </c>
      <c r="B271">
        <v>11</v>
      </c>
      <c r="C271">
        <v>18</v>
      </c>
      <c r="D271" s="112"/>
      <c r="E271" s="2">
        <f t="shared" si="20"/>
        <v>0</v>
      </c>
    </row>
    <row r="272" spans="1:5" x14ac:dyDescent="0.25">
      <c r="A272">
        <f t="shared" si="21"/>
        <v>269</v>
      </c>
      <c r="B272">
        <v>11</v>
      </c>
      <c r="C272">
        <v>19</v>
      </c>
      <c r="D272" s="112"/>
      <c r="E272" s="2">
        <f t="shared" si="20"/>
        <v>0</v>
      </c>
    </row>
    <row r="273" spans="1:5" x14ac:dyDescent="0.25">
      <c r="A273">
        <f t="shared" si="21"/>
        <v>270</v>
      </c>
      <c r="B273">
        <v>11</v>
      </c>
      <c r="C273">
        <v>20</v>
      </c>
      <c r="D273" s="112"/>
      <c r="E273" s="2">
        <f t="shared" si="20"/>
        <v>0</v>
      </c>
    </row>
    <row r="274" spans="1:5" x14ac:dyDescent="0.25">
      <c r="A274">
        <f t="shared" si="21"/>
        <v>271</v>
      </c>
      <c r="B274">
        <v>11</v>
      </c>
      <c r="C274">
        <v>21</v>
      </c>
      <c r="D274" s="112"/>
      <c r="E274" s="2">
        <f t="shared" si="20"/>
        <v>0</v>
      </c>
    </row>
    <row r="275" spans="1:5" x14ac:dyDescent="0.25">
      <c r="A275">
        <f t="shared" si="21"/>
        <v>272</v>
      </c>
      <c r="B275">
        <v>11</v>
      </c>
      <c r="C275">
        <v>22</v>
      </c>
      <c r="D275" s="112"/>
      <c r="E275" s="2">
        <f t="shared" si="20"/>
        <v>0</v>
      </c>
    </row>
    <row r="276" spans="1:5" x14ac:dyDescent="0.25">
      <c r="A276">
        <f t="shared" si="21"/>
        <v>273</v>
      </c>
      <c r="B276">
        <v>11</v>
      </c>
      <c r="C276">
        <v>23</v>
      </c>
      <c r="D276" s="112"/>
      <c r="E276" s="2">
        <f t="shared" si="20"/>
        <v>0</v>
      </c>
    </row>
    <row r="277" spans="1:5" x14ac:dyDescent="0.25">
      <c r="A277">
        <f t="shared" si="21"/>
        <v>274</v>
      </c>
      <c r="B277">
        <v>11</v>
      </c>
      <c r="C277">
        <v>24</v>
      </c>
      <c r="D277" s="112"/>
      <c r="E277" s="2">
        <f t="shared" si="20"/>
        <v>0</v>
      </c>
    </row>
    <row r="278" spans="1:5" x14ac:dyDescent="0.25">
      <c r="A278">
        <f t="shared" si="21"/>
        <v>275</v>
      </c>
      <c r="B278">
        <v>11</v>
      </c>
      <c r="C278">
        <v>25</v>
      </c>
      <c r="D278" s="112"/>
      <c r="E278" s="2">
        <f t="shared" si="20"/>
        <v>0</v>
      </c>
    </row>
    <row r="279" spans="1:5" x14ac:dyDescent="0.25">
      <c r="A279">
        <f t="shared" si="21"/>
        <v>276</v>
      </c>
      <c r="B279">
        <v>12</v>
      </c>
      <c r="C279">
        <v>1</v>
      </c>
      <c r="D279" s="112"/>
      <c r="E279" s="2">
        <f t="shared" si="20"/>
        <v>0</v>
      </c>
    </row>
    <row r="280" spans="1:5" x14ac:dyDescent="0.25">
      <c r="A280">
        <f t="shared" si="21"/>
        <v>277</v>
      </c>
      <c r="B280">
        <v>12</v>
      </c>
      <c r="C280">
        <v>2</v>
      </c>
      <c r="D280" s="112"/>
      <c r="E280" s="2">
        <f t="shared" si="20"/>
        <v>0</v>
      </c>
    </row>
    <row r="281" spans="1:5" x14ac:dyDescent="0.25">
      <c r="A281">
        <f t="shared" si="21"/>
        <v>278</v>
      </c>
      <c r="B281">
        <v>12</v>
      </c>
      <c r="C281">
        <v>3</v>
      </c>
      <c r="D281" s="112"/>
      <c r="E281" s="2">
        <f t="shared" si="20"/>
        <v>0</v>
      </c>
    </row>
    <row r="282" spans="1:5" x14ac:dyDescent="0.25">
      <c r="A282">
        <f t="shared" si="21"/>
        <v>279</v>
      </c>
      <c r="B282">
        <v>12</v>
      </c>
      <c r="C282">
        <v>4</v>
      </c>
      <c r="D282" s="112"/>
      <c r="E282" s="2">
        <f t="shared" si="20"/>
        <v>0</v>
      </c>
    </row>
    <row r="283" spans="1:5" x14ac:dyDescent="0.25">
      <c r="A283">
        <f t="shared" si="21"/>
        <v>280</v>
      </c>
      <c r="B283">
        <v>12</v>
      </c>
      <c r="C283">
        <v>5</v>
      </c>
      <c r="D283" s="112"/>
      <c r="E283" s="2">
        <f t="shared" si="20"/>
        <v>0</v>
      </c>
    </row>
    <row r="284" spans="1:5" x14ac:dyDescent="0.25">
      <c r="A284">
        <f t="shared" si="21"/>
        <v>281</v>
      </c>
      <c r="B284">
        <v>12</v>
      </c>
      <c r="C284">
        <v>6</v>
      </c>
      <c r="D284" s="112"/>
      <c r="E284" s="2">
        <f t="shared" si="20"/>
        <v>0</v>
      </c>
    </row>
    <row r="285" spans="1:5" x14ac:dyDescent="0.25">
      <c r="A285">
        <f t="shared" si="21"/>
        <v>282</v>
      </c>
      <c r="B285">
        <v>12</v>
      </c>
      <c r="C285">
        <v>7</v>
      </c>
      <c r="D285" s="112"/>
      <c r="E285" s="2">
        <f t="shared" si="20"/>
        <v>0</v>
      </c>
    </row>
    <row r="286" spans="1:5" x14ac:dyDescent="0.25">
      <c r="A286">
        <f t="shared" si="21"/>
        <v>283</v>
      </c>
      <c r="B286">
        <v>12</v>
      </c>
      <c r="C286">
        <v>8</v>
      </c>
      <c r="D286" s="112"/>
      <c r="E286" s="2">
        <f t="shared" si="20"/>
        <v>0</v>
      </c>
    </row>
    <row r="287" spans="1:5" x14ac:dyDescent="0.25">
      <c r="A287">
        <f t="shared" si="21"/>
        <v>284</v>
      </c>
      <c r="B287">
        <v>12</v>
      </c>
      <c r="C287">
        <v>9</v>
      </c>
      <c r="D287" s="112"/>
      <c r="E287" s="2">
        <f t="shared" si="20"/>
        <v>0</v>
      </c>
    </row>
    <row r="288" spans="1:5" x14ac:dyDescent="0.25">
      <c r="A288">
        <f t="shared" si="21"/>
        <v>285</v>
      </c>
      <c r="B288">
        <v>12</v>
      </c>
      <c r="C288">
        <v>10</v>
      </c>
      <c r="D288" s="112"/>
      <c r="E288" s="2">
        <f t="shared" si="20"/>
        <v>0</v>
      </c>
    </row>
    <row r="289" spans="1:5" x14ac:dyDescent="0.25">
      <c r="A289">
        <f t="shared" si="21"/>
        <v>286</v>
      </c>
      <c r="B289">
        <v>12</v>
      </c>
      <c r="C289">
        <v>11</v>
      </c>
      <c r="D289" s="112"/>
      <c r="E289" s="2">
        <f t="shared" si="20"/>
        <v>0</v>
      </c>
    </row>
    <row r="290" spans="1:5" x14ac:dyDescent="0.25">
      <c r="A290">
        <f t="shared" si="21"/>
        <v>287</v>
      </c>
      <c r="B290">
        <v>12</v>
      </c>
      <c r="C290">
        <v>12</v>
      </c>
      <c r="D290" s="112"/>
      <c r="E290" s="2">
        <f t="shared" si="20"/>
        <v>0</v>
      </c>
    </row>
    <row r="291" spans="1:5" x14ac:dyDescent="0.25">
      <c r="A291">
        <f t="shared" si="21"/>
        <v>288</v>
      </c>
      <c r="B291">
        <v>12</v>
      </c>
      <c r="C291">
        <v>13</v>
      </c>
      <c r="D291" s="112"/>
      <c r="E291" s="2">
        <f t="shared" si="20"/>
        <v>0</v>
      </c>
    </row>
    <row r="292" spans="1:5" x14ac:dyDescent="0.25">
      <c r="A292">
        <f t="shared" si="21"/>
        <v>289</v>
      </c>
      <c r="B292">
        <v>12</v>
      </c>
      <c r="C292">
        <v>14</v>
      </c>
      <c r="D292" s="112"/>
      <c r="E292" s="2">
        <f t="shared" si="20"/>
        <v>0</v>
      </c>
    </row>
    <row r="293" spans="1:5" x14ac:dyDescent="0.25">
      <c r="A293">
        <f t="shared" si="21"/>
        <v>290</v>
      </c>
      <c r="B293">
        <v>12</v>
      </c>
      <c r="C293">
        <v>15</v>
      </c>
      <c r="D293" s="112"/>
      <c r="E293" s="2">
        <f t="shared" si="20"/>
        <v>0</v>
      </c>
    </row>
    <row r="294" spans="1:5" x14ac:dyDescent="0.25">
      <c r="A294">
        <f t="shared" si="21"/>
        <v>291</v>
      </c>
      <c r="B294">
        <v>12</v>
      </c>
      <c r="C294">
        <v>16</v>
      </c>
      <c r="D294" s="112"/>
      <c r="E294" s="2">
        <f t="shared" si="20"/>
        <v>0</v>
      </c>
    </row>
    <row r="295" spans="1:5" x14ac:dyDescent="0.25">
      <c r="A295">
        <f t="shared" si="21"/>
        <v>292</v>
      </c>
      <c r="B295">
        <v>12</v>
      </c>
      <c r="C295">
        <v>17</v>
      </c>
      <c r="D295" s="112"/>
      <c r="E295" s="2">
        <f t="shared" si="20"/>
        <v>0</v>
      </c>
    </row>
    <row r="296" spans="1:5" x14ac:dyDescent="0.25">
      <c r="A296">
        <f t="shared" si="21"/>
        <v>293</v>
      </c>
      <c r="B296">
        <v>12</v>
      </c>
      <c r="C296">
        <v>18</v>
      </c>
      <c r="D296" s="112"/>
      <c r="E296" s="2">
        <f t="shared" si="20"/>
        <v>0</v>
      </c>
    </row>
    <row r="297" spans="1:5" x14ac:dyDescent="0.25">
      <c r="A297">
        <f t="shared" si="21"/>
        <v>294</v>
      </c>
      <c r="B297">
        <v>12</v>
      </c>
      <c r="C297">
        <v>19</v>
      </c>
      <c r="D297" s="112"/>
      <c r="E297" s="2">
        <f t="shared" si="20"/>
        <v>0</v>
      </c>
    </row>
    <row r="298" spans="1:5" x14ac:dyDescent="0.25">
      <c r="A298">
        <f t="shared" si="21"/>
        <v>295</v>
      </c>
      <c r="B298">
        <v>12</v>
      </c>
      <c r="C298">
        <v>20</v>
      </c>
      <c r="D298" s="112"/>
      <c r="E298" s="2">
        <f t="shared" si="20"/>
        <v>0</v>
      </c>
    </row>
    <row r="299" spans="1:5" x14ac:dyDescent="0.25">
      <c r="A299">
        <f t="shared" si="21"/>
        <v>296</v>
      </c>
      <c r="B299">
        <v>12</v>
      </c>
      <c r="C299">
        <v>21</v>
      </c>
      <c r="D299" s="112"/>
      <c r="E299" s="2">
        <f t="shared" si="20"/>
        <v>0</v>
      </c>
    </row>
    <row r="300" spans="1:5" x14ac:dyDescent="0.25">
      <c r="A300">
        <f t="shared" si="21"/>
        <v>297</v>
      </c>
      <c r="B300">
        <v>12</v>
      </c>
      <c r="C300">
        <v>22</v>
      </c>
      <c r="D300" s="112"/>
      <c r="E300" s="2">
        <f t="shared" si="20"/>
        <v>0</v>
      </c>
    </row>
    <row r="301" spans="1:5" x14ac:dyDescent="0.25">
      <c r="A301">
        <f t="shared" si="21"/>
        <v>298</v>
      </c>
      <c r="B301">
        <v>12</v>
      </c>
      <c r="C301">
        <v>23</v>
      </c>
      <c r="D301" s="112"/>
      <c r="E301" s="2">
        <f t="shared" si="20"/>
        <v>0</v>
      </c>
    </row>
    <row r="302" spans="1:5" x14ac:dyDescent="0.25">
      <c r="A302">
        <f t="shared" si="21"/>
        <v>299</v>
      </c>
      <c r="B302">
        <v>12</v>
      </c>
      <c r="C302">
        <v>24</v>
      </c>
      <c r="D302" s="112"/>
      <c r="E302" s="2">
        <f t="shared" si="20"/>
        <v>0</v>
      </c>
    </row>
    <row r="303" spans="1:5" x14ac:dyDescent="0.25">
      <c r="A303">
        <f t="shared" si="21"/>
        <v>300</v>
      </c>
      <c r="B303">
        <v>12</v>
      </c>
      <c r="C303">
        <v>25</v>
      </c>
      <c r="D303" s="112"/>
      <c r="E303" s="2">
        <f t="shared" si="20"/>
        <v>0</v>
      </c>
    </row>
    <row r="304" spans="1:5" x14ac:dyDescent="0.25">
      <c r="A304">
        <f t="shared" si="21"/>
        <v>301</v>
      </c>
      <c r="B304">
        <v>13</v>
      </c>
      <c r="C304">
        <v>1</v>
      </c>
      <c r="D304" s="112"/>
      <c r="E304" s="2">
        <f t="shared" si="20"/>
        <v>0</v>
      </c>
    </row>
    <row r="305" spans="1:5" x14ac:dyDescent="0.25">
      <c r="A305">
        <f t="shared" si="21"/>
        <v>302</v>
      </c>
      <c r="B305">
        <v>13</v>
      </c>
      <c r="C305">
        <v>2</v>
      </c>
      <c r="D305" s="112"/>
      <c r="E305" s="2">
        <f t="shared" si="20"/>
        <v>0</v>
      </c>
    </row>
    <row r="306" spans="1:5" x14ac:dyDescent="0.25">
      <c r="A306">
        <f t="shared" si="21"/>
        <v>303</v>
      </c>
      <c r="B306">
        <v>13</v>
      </c>
      <c r="C306">
        <v>3</v>
      </c>
      <c r="D306" s="112"/>
      <c r="E306" s="2">
        <f t="shared" si="20"/>
        <v>0</v>
      </c>
    </row>
    <row r="307" spans="1:5" x14ac:dyDescent="0.25">
      <c r="A307">
        <f t="shared" si="21"/>
        <v>304</v>
      </c>
      <c r="B307">
        <v>13</v>
      </c>
      <c r="C307">
        <v>4</v>
      </c>
      <c r="D307" s="112"/>
      <c r="E307" s="2">
        <f t="shared" si="20"/>
        <v>0</v>
      </c>
    </row>
    <row r="308" spans="1:5" x14ac:dyDescent="0.25">
      <c r="A308">
        <f t="shared" si="21"/>
        <v>305</v>
      </c>
      <c r="B308">
        <v>13</v>
      </c>
      <c r="C308">
        <v>5</v>
      </c>
      <c r="D308" s="112"/>
      <c r="E308" s="2">
        <f t="shared" si="20"/>
        <v>0</v>
      </c>
    </row>
    <row r="309" spans="1:5" x14ac:dyDescent="0.25">
      <c r="A309">
        <f t="shared" si="21"/>
        <v>306</v>
      </c>
      <c r="B309">
        <v>13</v>
      </c>
      <c r="C309">
        <v>6</v>
      </c>
      <c r="D309" s="112"/>
      <c r="E309" s="2">
        <f t="shared" si="20"/>
        <v>0</v>
      </c>
    </row>
    <row r="310" spans="1:5" x14ac:dyDescent="0.25">
      <c r="A310">
        <f t="shared" si="21"/>
        <v>307</v>
      </c>
      <c r="B310">
        <v>13</v>
      </c>
      <c r="C310">
        <v>7</v>
      </c>
      <c r="D310" s="112"/>
      <c r="E310" s="2">
        <f t="shared" si="20"/>
        <v>0</v>
      </c>
    </row>
    <row r="311" spans="1:5" x14ac:dyDescent="0.25">
      <c r="A311">
        <f t="shared" si="21"/>
        <v>308</v>
      </c>
      <c r="B311">
        <v>13</v>
      </c>
      <c r="C311">
        <v>8</v>
      </c>
      <c r="D311" s="112"/>
      <c r="E311" s="2">
        <f t="shared" si="20"/>
        <v>0</v>
      </c>
    </row>
    <row r="312" spans="1:5" x14ac:dyDescent="0.25">
      <c r="A312">
        <f t="shared" si="21"/>
        <v>309</v>
      </c>
      <c r="B312">
        <v>13</v>
      </c>
      <c r="C312">
        <v>9</v>
      </c>
      <c r="D312" s="112"/>
      <c r="E312" s="2">
        <f t="shared" si="20"/>
        <v>0</v>
      </c>
    </row>
    <row r="313" spans="1:5" x14ac:dyDescent="0.25">
      <c r="A313">
        <f t="shared" si="21"/>
        <v>310</v>
      </c>
      <c r="B313">
        <v>13</v>
      </c>
      <c r="C313">
        <v>10</v>
      </c>
      <c r="D313" s="112"/>
      <c r="E313" s="2">
        <f t="shared" si="20"/>
        <v>0</v>
      </c>
    </row>
    <row r="314" spans="1:5" x14ac:dyDescent="0.25">
      <c r="A314">
        <f t="shared" si="21"/>
        <v>311</v>
      </c>
      <c r="B314">
        <v>13</v>
      </c>
      <c r="C314">
        <v>11</v>
      </c>
      <c r="D314" s="112"/>
      <c r="E314" s="2">
        <f t="shared" si="20"/>
        <v>0</v>
      </c>
    </row>
    <row r="315" spans="1:5" x14ac:dyDescent="0.25">
      <c r="A315">
        <f t="shared" si="21"/>
        <v>312</v>
      </c>
      <c r="B315">
        <v>13</v>
      </c>
      <c r="C315">
        <v>12</v>
      </c>
      <c r="D315" s="112"/>
      <c r="E315" s="2">
        <f t="shared" si="20"/>
        <v>0</v>
      </c>
    </row>
    <row r="316" spans="1:5" x14ac:dyDescent="0.25">
      <c r="A316">
        <f t="shared" si="21"/>
        <v>313</v>
      </c>
      <c r="B316">
        <v>13</v>
      </c>
      <c r="C316">
        <v>13</v>
      </c>
      <c r="D316" s="112"/>
      <c r="E316" s="2">
        <f t="shared" si="20"/>
        <v>0</v>
      </c>
    </row>
    <row r="317" spans="1:5" x14ac:dyDescent="0.25">
      <c r="A317">
        <f t="shared" si="21"/>
        <v>314</v>
      </c>
      <c r="B317">
        <v>13</v>
      </c>
      <c r="C317">
        <v>14</v>
      </c>
      <c r="D317" s="112"/>
      <c r="E317" s="2">
        <f t="shared" si="20"/>
        <v>0</v>
      </c>
    </row>
    <row r="318" spans="1:5" x14ac:dyDescent="0.25">
      <c r="A318">
        <f t="shared" si="21"/>
        <v>315</v>
      </c>
      <c r="B318">
        <v>13</v>
      </c>
      <c r="C318">
        <v>15</v>
      </c>
      <c r="D318" s="112"/>
      <c r="E318" s="2">
        <f t="shared" si="20"/>
        <v>0</v>
      </c>
    </row>
    <row r="319" spans="1:5" x14ac:dyDescent="0.25">
      <c r="A319">
        <f t="shared" si="21"/>
        <v>316</v>
      </c>
      <c r="B319">
        <v>13</v>
      </c>
      <c r="C319">
        <v>16</v>
      </c>
      <c r="D319" s="112"/>
      <c r="E319" s="2">
        <f t="shared" si="20"/>
        <v>0</v>
      </c>
    </row>
    <row r="320" spans="1:5" x14ac:dyDescent="0.25">
      <c r="A320">
        <f t="shared" si="21"/>
        <v>317</v>
      </c>
      <c r="B320">
        <v>13</v>
      </c>
      <c r="C320">
        <v>17</v>
      </c>
      <c r="D320" s="112"/>
      <c r="E320" s="2">
        <f t="shared" si="20"/>
        <v>0</v>
      </c>
    </row>
    <row r="321" spans="1:5" x14ac:dyDescent="0.25">
      <c r="A321">
        <f t="shared" si="21"/>
        <v>318</v>
      </c>
      <c r="B321">
        <v>13</v>
      </c>
      <c r="C321">
        <v>18</v>
      </c>
      <c r="D321" s="112"/>
      <c r="E321" s="2">
        <f t="shared" si="20"/>
        <v>0</v>
      </c>
    </row>
    <row r="322" spans="1:5" x14ac:dyDescent="0.25">
      <c r="A322">
        <f t="shared" si="21"/>
        <v>319</v>
      </c>
      <c r="B322">
        <v>13</v>
      </c>
      <c r="C322">
        <v>19</v>
      </c>
      <c r="D322" s="112"/>
      <c r="E322" s="2">
        <f t="shared" si="20"/>
        <v>0</v>
      </c>
    </row>
    <row r="323" spans="1:5" x14ac:dyDescent="0.25">
      <c r="A323">
        <f t="shared" si="21"/>
        <v>320</v>
      </c>
      <c r="B323">
        <v>13</v>
      </c>
      <c r="C323">
        <v>20</v>
      </c>
      <c r="D323" s="112"/>
      <c r="E323" s="2">
        <f t="shared" si="20"/>
        <v>0</v>
      </c>
    </row>
    <row r="324" spans="1:5" x14ac:dyDescent="0.25">
      <c r="A324">
        <f t="shared" si="21"/>
        <v>321</v>
      </c>
      <c r="B324">
        <v>13</v>
      </c>
      <c r="C324">
        <v>21</v>
      </c>
      <c r="D324" s="112"/>
      <c r="E324" s="2">
        <f t="shared" si="20"/>
        <v>0</v>
      </c>
    </row>
    <row r="325" spans="1:5" x14ac:dyDescent="0.25">
      <c r="A325">
        <f t="shared" si="21"/>
        <v>322</v>
      </c>
      <c r="B325">
        <v>13</v>
      </c>
      <c r="C325">
        <v>22</v>
      </c>
      <c r="D325" s="112"/>
      <c r="E325" s="2">
        <f t="shared" ref="E325:E388" si="22">D325/2877.764</f>
        <v>0</v>
      </c>
    </row>
    <row r="326" spans="1:5" x14ac:dyDescent="0.25">
      <c r="A326">
        <f t="shared" ref="A326:A389" si="23">A325+1</f>
        <v>323</v>
      </c>
      <c r="B326">
        <v>13</v>
      </c>
      <c r="C326">
        <v>23</v>
      </c>
      <c r="D326" s="112"/>
      <c r="E326" s="2">
        <f t="shared" si="22"/>
        <v>0</v>
      </c>
    </row>
    <row r="327" spans="1:5" x14ac:dyDescent="0.25">
      <c r="A327">
        <f t="shared" si="23"/>
        <v>324</v>
      </c>
      <c r="B327">
        <v>13</v>
      </c>
      <c r="C327">
        <v>24</v>
      </c>
      <c r="D327" s="112"/>
      <c r="E327" s="2">
        <f t="shared" si="22"/>
        <v>0</v>
      </c>
    </row>
    <row r="328" spans="1:5" x14ac:dyDescent="0.25">
      <c r="A328">
        <f t="shared" si="23"/>
        <v>325</v>
      </c>
      <c r="B328">
        <v>13</v>
      </c>
      <c r="C328">
        <v>25</v>
      </c>
      <c r="D328" s="112"/>
      <c r="E328" s="2">
        <f t="shared" si="22"/>
        <v>0</v>
      </c>
    </row>
    <row r="329" spans="1:5" x14ac:dyDescent="0.25">
      <c r="A329">
        <f t="shared" si="23"/>
        <v>326</v>
      </c>
      <c r="B329">
        <v>14</v>
      </c>
      <c r="C329">
        <v>1</v>
      </c>
      <c r="D329" s="112"/>
      <c r="E329" s="2">
        <f t="shared" si="22"/>
        <v>0</v>
      </c>
    </row>
    <row r="330" spans="1:5" x14ac:dyDescent="0.25">
      <c r="A330">
        <f t="shared" si="23"/>
        <v>327</v>
      </c>
      <c r="B330">
        <v>14</v>
      </c>
      <c r="C330">
        <v>2</v>
      </c>
      <c r="D330" s="112"/>
      <c r="E330" s="2">
        <f t="shared" si="22"/>
        <v>0</v>
      </c>
    </row>
    <row r="331" spans="1:5" x14ac:dyDescent="0.25">
      <c r="A331">
        <f t="shared" si="23"/>
        <v>328</v>
      </c>
      <c r="B331">
        <v>14</v>
      </c>
      <c r="C331">
        <v>3</v>
      </c>
      <c r="D331" s="112"/>
      <c r="E331" s="2">
        <f t="shared" si="22"/>
        <v>0</v>
      </c>
    </row>
    <row r="332" spans="1:5" x14ac:dyDescent="0.25">
      <c r="A332">
        <f t="shared" si="23"/>
        <v>329</v>
      </c>
      <c r="B332">
        <v>14</v>
      </c>
      <c r="C332">
        <v>4</v>
      </c>
      <c r="D332" s="112"/>
      <c r="E332" s="2">
        <f t="shared" si="22"/>
        <v>0</v>
      </c>
    </row>
    <row r="333" spans="1:5" x14ac:dyDescent="0.25">
      <c r="A333">
        <f t="shared" si="23"/>
        <v>330</v>
      </c>
      <c r="B333">
        <v>14</v>
      </c>
      <c r="C333">
        <v>5</v>
      </c>
      <c r="D333" s="112"/>
      <c r="E333" s="2">
        <f t="shared" si="22"/>
        <v>0</v>
      </c>
    </row>
    <row r="334" spans="1:5" x14ac:dyDescent="0.25">
      <c r="A334">
        <f t="shared" si="23"/>
        <v>331</v>
      </c>
      <c r="B334">
        <v>14</v>
      </c>
      <c r="C334">
        <v>6</v>
      </c>
      <c r="D334" s="112"/>
      <c r="E334" s="2">
        <f t="shared" si="22"/>
        <v>0</v>
      </c>
    </row>
    <row r="335" spans="1:5" x14ac:dyDescent="0.25">
      <c r="A335">
        <f t="shared" si="23"/>
        <v>332</v>
      </c>
      <c r="B335">
        <v>14</v>
      </c>
      <c r="C335">
        <v>7</v>
      </c>
      <c r="D335" s="112"/>
      <c r="E335" s="2">
        <f t="shared" si="22"/>
        <v>0</v>
      </c>
    </row>
    <row r="336" spans="1:5" x14ac:dyDescent="0.25">
      <c r="A336">
        <f t="shared" si="23"/>
        <v>333</v>
      </c>
      <c r="B336">
        <v>14</v>
      </c>
      <c r="C336">
        <v>8</v>
      </c>
      <c r="D336" s="112"/>
      <c r="E336" s="2">
        <f t="shared" si="22"/>
        <v>0</v>
      </c>
    </row>
    <row r="337" spans="1:5" x14ac:dyDescent="0.25">
      <c r="A337">
        <f t="shared" si="23"/>
        <v>334</v>
      </c>
      <c r="B337">
        <v>14</v>
      </c>
      <c r="C337">
        <v>9</v>
      </c>
      <c r="D337" s="112"/>
      <c r="E337" s="2">
        <f t="shared" si="22"/>
        <v>0</v>
      </c>
    </row>
    <row r="338" spans="1:5" x14ac:dyDescent="0.25">
      <c r="A338">
        <f t="shared" si="23"/>
        <v>335</v>
      </c>
      <c r="B338">
        <v>14</v>
      </c>
      <c r="C338">
        <v>10</v>
      </c>
      <c r="D338" s="112"/>
      <c r="E338" s="2">
        <f t="shared" si="22"/>
        <v>0</v>
      </c>
    </row>
    <row r="339" spans="1:5" x14ac:dyDescent="0.25">
      <c r="A339">
        <f t="shared" si="23"/>
        <v>336</v>
      </c>
      <c r="B339">
        <v>14</v>
      </c>
      <c r="C339">
        <v>11</v>
      </c>
      <c r="D339" s="112"/>
      <c r="E339" s="2">
        <f t="shared" si="22"/>
        <v>0</v>
      </c>
    </row>
    <row r="340" spans="1:5" x14ac:dyDescent="0.25">
      <c r="A340">
        <f t="shared" si="23"/>
        <v>337</v>
      </c>
      <c r="B340">
        <v>14</v>
      </c>
      <c r="C340">
        <v>12</v>
      </c>
      <c r="D340" s="112"/>
      <c r="E340" s="2">
        <f t="shared" si="22"/>
        <v>0</v>
      </c>
    </row>
    <row r="341" spans="1:5" x14ac:dyDescent="0.25">
      <c r="A341">
        <f t="shared" si="23"/>
        <v>338</v>
      </c>
      <c r="B341">
        <v>14</v>
      </c>
      <c r="C341">
        <v>13</v>
      </c>
      <c r="D341" s="112"/>
      <c r="E341" s="2">
        <f t="shared" si="22"/>
        <v>0</v>
      </c>
    </row>
    <row r="342" spans="1:5" x14ac:dyDescent="0.25">
      <c r="A342">
        <f t="shared" si="23"/>
        <v>339</v>
      </c>
      <c r="B342">
        <v>14</v>
      </c>
      <c r="C342">
        <v>14</v>
      </c>
      <c r="D342" s="112"/>
      <c r="E342" s="2">
        <f t="shared" si="22"/>
        <v>0</v>
      </c>
    </row>
    <row r="343" spans="1:5" x14ac:dyDescent="0.25">
      <c r="A343">
        <f t="shared" si="23"/>
        <v>340</v>
      </c>
      <c r="B343">
        <v>14</v>
      </c>
      <c r="C343">
        <v>15</v>
      </c>
      <c r="D343" s="112"/>
      <c r="E343" s="2">
        <f t="shared" si="22"/>
        <v>0</v>
      </c>
    </row>
    <row r="344" spans="1:5" x14ac:dyDescent="0.25">
      <c r="A344">
        <f t="shared" si="23"/>
        <v>341</v>
      </c>
      <c r="B344">
        <v>14</v>
      </c>
      <c r="C344">
        <v>16</v>
      </c>
      <c r="D344" s="112"/>
      <c r="E344" s="2">
        <f t="shared" si="22"/>
        <v>0</v>
      </c>
    </row>
    <row r="345" spans="1:5" x14ac:dyDescent="0.25">
      <c r="A345">
        <f t="shared" si="23"/>
        <v>342</v>
      </c>
      <c r="B345">
        <v>14</v>
      </c>
      <c r="C345">
        <v>17</v>
      </c>
      <c r="D345" s="112"/>
      <c r="E345" s="2">
        <f t="shared" si="22"/>
        <v>0</v>
      </c>
    </row>
    <row r="346" spans="1:5" x14ac:dyDescent="0.25">
      <c r="A346">
        <f t="shared" si="23"/>
        <v>343</v>
      </c>
      <c r="B346">
        <v>14</v>
      </c>
      <c r="C346">
        <v>18</v>
      </c>
      <c r="D346" s="112"/>
      <c r="E346" s="2">
        <f t="shared" si="22"/>
        <v>0</v>
      </c>
    </row>
    <row r="347" spans="1:5" x14ac:dyDescent="0.25">
      <c r="A347">
        <f t="shared" si="23"/>
        <v>344</v>
      </c>
      <c r="B347">
        <v>14</v>
      </c>
      <c r="C347">
        <v>19</v>
      </c>
      <c r="D347" s="112"/>
      <c r="E347" s="2">
        <f t="shared" si="22"/>
        <v>0</v>
      </c>
    </row>
    <row r="348" spans="1:5" x14ac:dyDescent="0.25">
      <c r="A348">
        <f t="shared" si="23"/>
        <v>345</v>
      </c>
      <c r="B348">
        <v>14</v>
      </c>
      <c r="C348">
        <v>20</v>
      </c>
      <c r="D348" s="112"/>
      <c r="E348" s="2">
        <f t="shared" si="22"/>
        <v>0</v>
      </c>
    </row>
    <row r="349" spans="1:5" x14ac:dyDescent="0.25">
      <c r="A349">
        <f t="shared" si="23"/>
        <v>346</v>
      </c>
      <c r="B349">
        <v>14</v>
      </c>
      <c r="C349">
        <v>21</v>
      </c>
      <c r="D349" s="112"/>
      <c r="E349" s="2">
        <f t="shared" si="22"/>
        <v>0</v>
      </c>
    </row>
    <row r="350" spans="1:5" x14ac:dyDescent="0.25">
      <c r="A350">
        <f t="shared" si="23"/>
        <v>347</v>
      </c>
      <c r="B350">
        <v>14</v>
      </c>
      <c r="C350">
        <v>22</v>
      </c>
      <c r="D350" s="112"/>
      <c r="E350" s="2">
        <f t="shared" si="22"/>
        <v>0</v>
      </c>
    </row>
    <row r="351" spans="1:5" x14ac:dyDescent="0.25">
      <c r="A351">
        <f t="shared" si="23"/>
        <v>348</v>
      </c>
      <c r="B351">
        <v>14</v>
      </c>
      <c r="C351">
        <v>23</v>
      </c>
      <c r="D351" s="112"/>
      <c r="E351" s="2">
        <f t="shared" si="22"/>
        <v>0</v>
      </c>
    </row>
    <row r="352" spans="1:5" x14ac:dyDescent="0.25">
      <c r="A352">
        <f t="shared" si="23"/>
        <v>349</v>
      </c>
      <c r="B352">
        <v>14</v>
      </c>
      <c r="C352">
        <v>24</v>
      </c>
      <c r="D352" s="112"/>
      <c r="E352" s="2">
        <f t="shared" si="22"/>
        <v>0</v>
      </c>
    </row>
    <row r="353" spans="1:5" x14ac:dyDescent="0.25">
      <c r="A353">
        <f t="shared" si="23"/>
        <v>350</v>
      </c>
      <c r="B353">
        <v>14</v>
      </c>
      <c r="C353">
        <v>25</v>
      </c>
      <c r="D353" s="112"/>
      <c r="E353" s="2">
        <f t="shared" si="22"/>
        <v>0</v>
      </c>
    </row>
    <row r="354" spans="1:5" x14ac:dyDescent="0.25">
      <c r="A354">
        <f t="shared" si="23"/>
        <v>351</v>
      </c>
      <c r="B354">
        <v>15</v>
      </c>
      <c r="C354">
        <v>1</v>
      </c>
      <c r="D354" s="112"/>
      <c r="E354" s="2">
        <f t="shared" si="22"/>
        <v>0</v>
      </c>
    </row>
    <row r="355" spans="1:5" x14ac:dyDescent="0.25">
      <c r="A355">
        <f t="shared" si="23"/>
        <v>352</v>
      </c>
      <c r="B355">
        <v>15</v>
      </c>
      <c r="C355">
        <v>2</v>
      </c>
      <c r="D355" s="112"/>
      <c r="E355" s="2">
        <f t="shared" si="22"/>
        <v>0</v>
      </c>
    </row>
    <row r="356" spans="1:5" x14ac:dyDescent="0.25">
      <c r="A356">
        <f t="shared" si="23"/>
        <v>353</v>
      </c>
      <c r="B356">
        <v>15</v>
      </c>
      <c r="C356">
        <v>3</v>
      </c>
      <c r="D356" s="112"/>
      <c r="E356" s="2">
        <f t="shared" si="22"/>
        <v>0</v>
      </c>
    </row>
    <row r="357" spans="1:5" x14ac:dyDescent="0.25">
      <c r="A357">
        <f t="shared" si="23"/>
        <v>354</v>
      </c>
      <c r="B357">
        <v>15</v>
      </c>
      <c r="C357">
        <v>4</v>
      </c>
      <c r="D357" s="112"/>
      <c r="E357" s="2">
        <f t="shared" si="22"/>
        <v>0</v>
      </c>
    </row>
    <row r="358" spans="1:5" x14ac:dyDescent="0.25">
      <c r="A358">
        <f t="shared" si="23"/>
        <v>355</v>
      </c>
      <c r="B358">
        <v>15</v>
      </c>
      <c r="C358">
        <v>5</v>
      </c>
      <c r="D358" s="112"/>
      <c r="E358" s="2">
        <f t="shared" si="22"/>
        <v>0</v>
      </c>
    </row>
    <row r="359" spans="1:5" x14ac:dyDescent="0.25">
      <c r="A359">
        <f t="shared" si="23"/>
        <v>356</v>
      </c>
      <c r="B359">
        <v>15</v>
      </c>
      <c r="C359">
        <v>6</v>
      </c>
      <c r="D359" s="112"/>
      <c r="E359" s="2">
        <f t="shared" si="22"/>
        <v>0</v>
      </c>
    </row>
    <row r="360" spans="1:5" x14ac:dyDescent="0.25">
      <c r="A360">
        <f t="shared" si="23"/>
        <v>357</v>
      </c>
      <c r="B360">
        <v>15</v>
      </c>
      <c r="C360">
        <v>7</v>
      </c>
      <c r="D360" s="112"/>
      <c r="E360" s="2">
        <f t="shared" si="22"/>
        <v>0</v>
      </c>
    </row>
    <row r="361" spans="1:5" x14ac:dyDescent="0.25">
      <c r="A361">
        <f t="shared" si="23"/>
        <v>358</v>
      </c>
      <c r="B361">
        <v>15</v>
      </c>
      <c r="C361">
        <v>8</v>
      </c>
      <c r="D361" s="112"/>
      <c r="E361" s="2">
        <f t="shared" si="22"/>
        <v>0</v>
      </c>
    </row>
    <row r="362" spans="1:5" x14ac:dyDescent="0.25">
      <c r="A362">
        <f t="shared" si="23"/>
        <v>359</v>
      </c>
      <c r="B362">
        <v>15</v>
      </c>
      <c r="C362">
        <v>9</v>
      </c>
      <c r="D362" s="112"/>
      <c r="E362" s="2">
        <f t="shared" si="22"/>
        <v>0</v>
      </c>
    </row>
    <row r="363" spans="1:5" x14ac:dyDescent="0.25">
      <c r="A363">
        <f t="shared" si="23"/>
        <v>360</v>
      </c>
      <c r="B363">
        <v>15</v>
      </c>
      <c r="C363">
        <v>10</v>
      </c>
      <c r="D363" s="112"/>
      <c r="E363" s="2">
        <f t="shared" si="22"/>
        <v>0</v>
      </c>
    </row>
    <row r="364" spans="1:5" x14ac:dyDescent="0.25">
      <c r="A364">
        <f t="shared" si="23"/>
        <v>361</v>
      </c>
      <c r="B364">
        <v>15</v>
      </c>
      <c r="C364">
        <v>11</v>
      </c>
      <c r="D364" s="112"/>
      <c r="E364" s="2">
        <f t="shared" si="22"/>
        <v>0</v>
      </c>
    </row>
    <row r="365" spans="1:5" x14ac:dyDescent="0.25">
      <c r="A365">
        <f t="shared" si="23"/>
        <v>362</v>
      </c>
      <c r="B365">
        <v>15</v>
      </c>
      <c r="C365">
        <v>12</v>
      </c>
      <c r="D365" s="112"/>
      <c r="E365" s="2">
        <f t="shared" si="22"/>
        <v>0</v>
      </c>
    </row>
    <row r="366" spans="1:5" x14ac:dyDescent="0.25">
      <c r="A366">
        <f t="shared" si="23"/>
        <v>363</v>
      </c>
      <c r="B366">
        <v>15</v>
      </c>
      <c r="C366">
        <v>13</v>
      </c>
      <c r="D366" s="112"/>
      <c r="E366" s="2">
        <f t="shared" si="22"/>
        <v>0</v>
      </c>
    </row>
    <row r="367" spans="1:5" x14ac:dyDescent="0.25">
      <c r="A367">
        <f t="shared" si="23"/>
        <v>364</v>
      </c>
      <c r="B367">
        <v>15</v>
      </c>
      <c r="C367">
        <v>14</v>
      </c>
      <c r="D367" s="112"/>
      <c r="E367" s="2">
        <f t="shared" si="22"/>
        <v>0</v>
      </c>
    </row>
    <row r="368" spans="1:5" x14ac:dyDescent="0.25">
      <c r="A368">
        <f t="shared" si="23"/>
        <v>365</v>
      </c>
      <c r="B368">
        <v>15</v>
      </c>
      <c r="C368">
        <v>15</v>
      </c>
      <c r="D368" s="112"/>
      <c r="E368" s="2">
        <f t="shared" si="22"/>
        <v>0</v>
      </c>
    </row>
    <row r="369" spans="1:5" x14ac:dyDescent="0.25">
      <c r="A369">
        <f t="shared" si="23"/>
        <v>366</v>
      </c>
      <c r="B369">
        <v>15</v>
      </c>
      <c r="C369">
        <v>16</v>
      </c>
      <c r="D369" s="112"/>
      <c r="E369" s="2">
        <f t="shared" si="22"/>
        <v>0</v>
      </c>
    </row>
    <row r="370" spans="1:5" x14ac:dyDescent="0.25">
      <c r="A370">
        <f t="shared" si="23"/>
        <v>367</v>
      </c>
      <c r="B370">
        <v>15</v>
      </c>
      <c r="C370">
        <v>17</v>
      </c>
      <c r="D370" s="112"/>
      <c r="E370" s="2">
        <f t="shared" si="22"/>
        <v>0</v>
      </c>
    </row>
    <row r="371" spans="1:5" x14ac:dyDescent="0.25">
      <c r="A371">
        <f t="shared" si="23"/>
        <v>368</v>
      </c>
      <c r="B371">
        <v>15</v>
      </c>
      <c r="C371">
        <v>18</v>
      </c>
      <c r="D371" s="112"/>
      <c r="E371" s="2">
        <f t="shared" si="22"/>
        <v>0</v>
      </c>
    </row>
    <row r="372" spans="1:5" x14ac:dyDescent="0.25">
      <c r="A372">
        <f t="shared" si="23"/>
        <v>369</v>
      </c>
      <c r="B372">
        <v>15</v>
      </c>
      <c r="C372">
        <v>19</v>
      </c>
      <c r="D372" s="112"/>
      <c r="E372" s="2">
        <f t="shared" si="22"/>
        <v>0</v>
      </c>
    </row>
    <row r="373" spans="1:5" x14ac:dyDescent="0.25">
      <c r="A373">
        <f t="shared" si="23"/>
        <v>370</v>
      </c>
      <c r="B373">
        <v>15</v>
      </c>
      <c r="C373">
        <v>20</v>
      </c>
      <c r="D373" s="112"/>
      <c r="E373" s="2">
        <f t="shared" si="22"/>
        <v>0</v>
      </c>
    </row>
    <row r="374" spans="1:5" x14ac:dyDescent="0.25">
      <c r="A374">
        <f t="shared" si="23"/>
        <v>371</v>
      </c>
      <c r="B374">
        <v>15</v>
      </c>
      <c r="C374">
        <v>21</v>
      </c>
      <c r="D374" s="112"/>
      <c r="E374" s="2">
        <f t="shared" si="22"/>
        <v>0</v>
      </c>
    </row>
    <row r="375" spans="1:5" x14ac:dyDescent="0.25">
      <c r="A375">
        <f t="shared" si="23"/>
        <v>372</v>
      </c>
      <c r="B375">
        <v>15</v>
      </c>
      <c r="C375">
        <v>22</v>
      </c>
      <c r="D375" s="112"/>
      <c r="E375" s="2">
        <f t="shared" si="22"/>
        <v>0</v>
      </c>
    </row>
    <row r="376" spans="1:5" x14ac:dyDescent="0.25">
      <c r="A376">
        <f t="shared" si="23"/>
        <v>373</v>
      </c>
      <c r="B376">
        <v>15</v>
      </c>
      <c r="C376">
        <v>23</v>
      </c>
      <c r="D376" s="112"/>
      <c r="E376" s="2">
        <f t="shared" si="22"/>
        <v>0</v>
      </c>
    </row>
    <row r="377" spans="1:5" x14ac:dyDescent="0.25">
      <c r="A377">
        <f t="shared" si="23"/>
        <v>374</v>
      </c>
      <c r="B377">
        <v>15</v>
      </c>
      <c r="C377">
        <v>24</v>
      </c>
      <c r="D377" s="112"/>
      <c r="E377" s="2">
        <f t="shared" si="22"/>
        <v>0</v>
      </c>
    </row>
    <row r="378" spans="1:5" x14ac:dyDescent="0.25">
      <c r="A378">
        <f t="shared" si="23"/>
        <v>375</v>
      </c>
      <c r="B378">
        <v>15</v>
      </c>
      <c r="C378">
        <v>25</v>
      </c>
      <c r="D378" s="112"/>
      <c r="E378" s="2">
        <f t="shared" si="22"/>
        <v>0</v>
      </c>
    </row>
    <row r="379" spans="1:5" x14ac:dyDescent="0.25">
      <c r="A379">
        <f t="shared" si="23"/>
        <v>376</v>
      </c>
      <c r="B379">
        <v>16</v>
      </c>
      <c r="C379">
        <v>1</v>
      </c>
      <c r="D379" s="112"/>
      <c r="E379" s="2">
        <f t="shared" si="22"/>
        <v>0</v>
      </c>
    </row>
    <row r="380" spans="1:5" x14ac:dyDescent="0.25">
      <c r="A380">
        <f t="shared" si="23"/>
        <v>377</v>
      </c>
      <c r="B380">
        <v>16</v>
      </c>
      <c r="C380">
        <v>2</v>
      </c>
      <c r="D380" s="112"/>
      <c r="E380" s="2">
        <f t="shared" si="22"/>
        <v>0</v>
      </c>
    </row>
    <row r="381" spans="1:5" x14ac:dyDescent="0.25">
      <c r="A381">
        <f t="shared" si="23"/>
        <v>378</v>
      </c>
      <c r="B381">
        <v>16</v>
      </c>
      <c r="C381">
        <v>3</v>
      </c>
      <c r="D381" s="112"/>
      <c r="E381" s="2">
        <f t="shared" si="22"/>
        <v>0</v>
      </c>
    </row>
    <row r="382" spans="1:5" x14ac:dyDescent="0.25">
      <c r="A382">
        <f t="shared" si="23"/>
        <v>379</v>
      </c>
      <c r="B382">
        <v>16</v>
      </c>
      <c r="C382">
        <v>4</v>
      </c>
      <c r="D382" s="112"/>
      <c r="E382" s="2">
        <f t="shared" si="22"/>
        <v>0</v>
      </c>
    </row>
    <row r="383" spans="1:5" x14ac:dyDescent="0.25">
      <c r="A383">
        <f t="shared" si="23"/>
        <v>380</v>
      </c>
      <c r="B383">
        <v>16</v>
      </c>
      <c r="C383">
        <v>5</v>
      </c>
      <c r="D383" s="112"/>
      <c r="E383" s="2">
        <f t="shared" si="22"/>
        <v>0</v>
      </c>
    </row>
    <row r="384" spans="1:5" x14ac:dyDescent="0.25">
      <c r="A384">
        <f t="shared" si="23"/>
        <v>381</v>
      </c>
      <c r="B384">
        <v>16</v>
      </c>
      <c r="C384">
        <v>6</v>
      </c>
      <c r="D384" s="112"/>
      <c r="E384" s="2">
        <f t="shared" si="22"/>
        <v>0</v>
      </c>
    </row>
    <row r="385" spans="1:5" x14ac:dyDescent="0.25">
      <c r="A385">
        <f t="shared" si="23"/>
        <v>382</v>
      </c>
      <c r="B385">
        <v>16</v>
      </c>
      <c r="C385">
        <v>7</v>
      </c>
      <c r="D385" s="112"/>
      <c r="E385" s="2">
        <f t="shared" si="22"/>
        <v>0</v>
      </c>
    </row>
    <row r="386" spans="1:5" x14ac:dyDescent="0.25">
      <c r="A386">
        <f t="shared" si="23"/>
        <v>383</v>
      </c>
      <c r="B386">
        <v>16</v>
      </c>
      <c r="C386">
        <v>8</v>
      </c>
      <c r="D386" s="112"/>
      <c r="E386" s="2">
        <f t="shared" si="22"/>
        <v>0</v>
      </c>
    </row>
    <row r="387" spans="1:5" x14ac:dyDescent="0.25">
      <c r="A387">
        <f t="shared" si="23"/>
        <v>384</v>
      </c>
      <c r="B387">
        <v>16</v>
      </c>
      <c r="C387">
        <v>9</v>
      </c>
      <c r="D387" s="112"/>
      <c r="E387" s="2">
        <f t="shared" si="22"/>
        <v>0</v>
      </c>
    </row>
    <row r="388" spans="1:5" x14ac:dyDescent="0.25">
      <c r="A388">
        <f t="shared" si="23"/>
        <v>385</v>
      </c>
      <c r="B388">
        <v>16</v>
      </c>
      <c r="C388">
        <v>10</v>
      </c>
      <c r="D388" s="112"/>
      <c r="E388" s="2">
        <f t="shared" si="22"/>
        <v>0</v>
      </c>
    </row>
    <row r="389" spans="1:5" x14ac:dyDescent="0.25">
      <c r="A389">
        <f t="shared" si="23"/>
        <v>386</v>
      </c>
      <c r="B389">
        <v>16</v>
      </c>
      <c r="C389">
        <v>11</v>
      </c>
      <c r="D389" s="112"/>
      <c r="E389" s="2">
        <f t="shared" ref="E389:E452" si="24">D389/2877.764</f>
        <v>0</v>
      </c>
    </row>
    <row r="390" spans="1:5" x14ac:dyDescent="0.25">
      <c r="A390">
        <f t="shared" ref="A390:A453" si="25">A389+1</f>
        <v>387</v>
      </c>
      <c r="B390">
        <v>16</v>
      </c>
      <c r="C390">
        <v>12</v>
      </c>
      <c r="D390" s="112"/>
      <c r="E390" s="2">
        <f t="shared" si="24"/>
        <v>0</v>
      </c>
    </row>
    <row r="391" spans="1:5" x14ac:dyDescent="0.25">
      <c r="A391">
        <f t="shared" si="25"/>
        <v>388</v>
      </c>
      <c r="B391">
        <v>16</v>
      </c>
      <c r="C391">
        <v>13</v>
      </c>
      <c r="D391" s="112"/>
      <c r="E391" s="2">
        <f t="shared" si="24"/>
        <v>0</v>
      </c>
    </row>
    <row r="392" spans="1:5" x14ac:dyDescent="0.25">
      <c r="A392">
        <f t="shared" si="25"/>
        <v>389</v>
      </c>
      <c r="B392">
        <v>16</v>
      </c>
      <c r="C392">
        <v>14</v>
      </c>
      <c r="D392" s="112"/>
      <c r="E392" s="2">
        <f t="shared" si="24"/>
        <v>0</v>
      </c>
    </row>
    <row r="393" spans="1:5" x14ac:dyDescent="0.25">
      <c r="A393">
        <f t="shared" si="25"/>
        <v>390</v>
      </c>
      <c r="B393">
        <v>16</v>
      </c>
      <c r="C393">
        <v>15</v>
      </c>
      <c r="D393" s="112"/>
      <c r="E393" s="2">
        <f t="shared" si="24"/>
        <v>0</v>
      </c>
    </row>
    <row r="394" spans="1:5" x14ac:dyDescent="0.25">
      <c r="A394">
        <f t="shared" si="25"/>
        <v>391</v>
      </c>
      <c r="B394">
        <v>16</v>
      </c>
      <c r="C394">
        <v>16</v>
      </c>
      <c r="D394" s="112"/>
      <c r="E394" s="2">
        <f t="shared" si="24"/>
        <v>0</v>
      </c>
    </row>
    <row r="395" spans="1:5" x14ac:dyDescent="0.25">
      <c r="A395">
        <f t="shared" si="25"/>
        <v>392</v>
      </c>
      <c r="B395">
        <v>16</v>
      </c>
      <c r="C395">
        <v>17</v>
      </c>
      <c r="D395" s="112"/>
      <c r="E395" s="2">
        <f t="shared" si="24"/>
        <v>0</v>
      </c>
    </row>
    <row r="396" spans="1:5" x14ac:dyDescent="0.25">
      <c r="A396">
        <f t="shared" si="25"/>
        <v>393</v>
      </c>
      <c r="B396">
        <v>16</v>
      </c>
      <c r="C396">
        <v>18</v>
      </c>
      <c r="D396" s="112"/>
      <c r="E396" s="2">
        <f t="shared" si="24"/>
        <v>0</v>
      </c>
    </row>
    <row r="397" spans="1:5" x14ac:dyDescent="0.25">
      <c r="A397">
        <f t="shared" si="25"/>
        <v>394</v>
      </c>
      <c r="B397">
        <v>16</v>
      </c>
      <c r="C397">
        <v>19</v>
      </c>
      <c r="D397" s="112"/>
      <c r="E397" s="2">
        <f t="shared" si="24"/>
        <v>0</v>
      </c>
    </row>
    <row r="398" spans="1:5" x14ac:dyDescent="0.25">
      <c r="A398">
        <f t="shared" si="25"/>
        <v>395</v>
      </c>
      <c r="B398">
        <v>16</v>
      </c>
      <c r="C398">
        <v>20</v>
      </c>
      <c r="D398" s="112"/>
      <c r="E398" s="2">
        <f t="shared" si="24"/>
        <v>0</v>
      </c>
    </row>
    <row r="399" spans="1:5" x14ac:dyDescent="0.25">
      <c r="A399">
        <f t="shared" si="25"/>
        <v>396</v>
      </c>
      <c r="B399">
        <v>16</v>
      </c>
      <c r="C399">
        <v>21</v>
      </c>
      <c r="D399" s="112"/>
      <c r="E399" s="2">
        <f t="shared" si="24"/>
        <v>0</v>
      </c>
    </row>
    <row r="400" spans="1:5" x14ac:dyDescent="0.25">
      <c r="A400">
        <f t="shared" si="25"/>
        <v>397</v>
      </c>
      <c r="B400">
        <v>16</v>
      </c>
      <c r="C400">
        <v>22</v>
      </c>
      <c r="D400" s="112"/>
      <c r="E400" s="2">
        <f t="shared" si="24"/>
        <v>0</v>
      </c>
    </row>
    <row r="401" spans="1:5" x14ac:dyDescent="0.25">
      <c r="A401">
        <f t="shared" si="25"/>
        <v>398</v>
      </c>
      <c r="B401">
        <v>16</v>
      </c>
      <c r="C401">
        <v>23</v>
      </c>
      <c r="D401" s="112"/>
      <c r="E401" s="2">
        <f t="shared" si="24"/>
        <v>0</v>
      </c>
    </row>
    <row r="402" spans="1:5" x14ac:dyDescent="0.25">
      <c r="A402">
        <f t="shared" si="25"/>
        <v>399</v>
      </c>
      <c r="B402">
        <v>16</v>
      </c>
      <c r="C402">
        <v>24</v>
      </c>
      <c r="D402" s="112"/>
      <c r="E402" s="2">
        <f t="shared" si="24"/>
        <v>0</v>
      </c>
    </row>
    <row r="403" spans="1:5" x14ac:dyDescent="0.25">
      <c r="A403">
        <f t="shared" si="25"/>
        <v>400</v>
      </c>
      <c r="B403">
        <v>16</v>
      </c>
      <c r="C403">
        <v>25</v>
      </c>
      <c r="D403" s="112"/>
      <c r="E403" s="2">
        <f t="shared" si="24"/>
        <v>0</v>
      </c>
    </row>
    <row r="404" spans="1:5" x14ac:dyDescent="0.25">
      <c r="A404">
        <f t="shared" si="25"/>
        <v>401</v>
      </c>
      <c r="B404">
        <v>17</v>
      </c>
      <c r="C404">
        <v>1</v>
      </c>
      <c r="D404" s="112"/>
      <c r="E404" s="2">
        <f t="shared" si="24"/>
        <v>0</v>
      </c>
    </row>
    <row r="405" spans="1:5" x14ac:dyDescent="0.25">
      <c r="A405">
        <f t="shared" si="25"/>
        <v>402</v>
      </c>
      <c r="B405">
        <v>17</v>
      </c>
      <c r="C405">
        <v>2</v>
      </c>
      <c r="D405" s="112"/>
      <c r="E405" s="2">
        <f t="shared" si="24"/>
        <v>0</v>
      </c>
    </row>
    <row r="406" spans="1:5" x14ac:dyDescent="0.25">
      <c r="A406">
        <f t="shared" si="25"/>
        <v>403</v>
      </c>
      <c r="B406">
        <v>17</v>
      </c>
      <c r="C406">
        <v>3</v>
      </c>
      <c r="D406" s="112"/>
      <c r="E406" s="2">
        <f t="shared" si="24"/>
        <v>0</v>
      </c>
    </row>
    <row r="407" spans="1:5" x14ac:dyDescent="0.25">
      <c r="A407">
        <f t="shared" si="25"/>
        <v>404</v>
      </c>
      <c r="B407">
        <v>17</v>
      </c>
      <c r="C407">
        <v>4</v>
      </c>
      <c r="D407" s="112"/>
      <c r="E407" s="2">
        <f t="shared" si="24"/>
        <v>0</v>
      </c>
    </row>
    <row r="408" spans="1:5" x14ac:dyDescent="0.25">
      <c r="A408">
        <f t="shared" si="25"/>
        <v>405</v>
      </c>
      <c r="B408">
        <v>17</v>
      </c>
      <c r="C408">
        <v>5</v>
      </c>
      <c r="D408" s="112"/>
      <c r="E408" s="2">
        <f t="shared" si="24"/>
        <v>0</v>
      </c>
    </row>
    <row r="409" spans="1:5" x14ac:dyDescent="0.25">
      <c r="A409">
        <f t="shared" si="25"/>
        <v>406</v>
      </c>
      <c r="B409">
        <v>17</v>
      </c>
      <c r="C409">
        <v>6</v>
      </c>
      <c r="D409" s="112"/>
      <c r="E409" s="2">
        <f t="shared" si="24"/>
        <v>0</v>
      </c>
    </row>
    <row r="410" spans="1:5" x14ac:dyDescent="0.25">
      <c r="A410">
        <f t="shared" si="25"/>
        <v>407</v>
      </c>
      <c r="B410">
        <v>17</v>
      </c>
      <c r="C410">
        <v>7</v>
      </c>
      <c r="D410" s="112"/>
      <c r="E410" s="2">
        <f t="shared" si="24"/>
        <v>0</v>
      </c>
    </row>
    <row r="411" spans="1:5" x14ac:dyDescent="0.25">
      <c r="A411">
        <f t="shared" si="25"/>
        <v>408</v>
      </c>
      <c r="B411">
        <v>17</v>
      </c>
      <c r="C411">
        <v>8</v>
      </c>
      <c r="D411" s="112"/>
      <c r="E411" s="2">
        <f t="shared" si="24"/>
        <v>0</v>
      </c>
    </row>
    <row r="412" spans="1:5" x14ac:dyDescent="0.25">
      <c r="A412">
        <f t="shared" si="25"/>
        <v>409</v>
      </c>
      <c r="B412">
        <v>17</v>
      </c>
      <c r="C412">
        <v>9</v>
      </c>
      <c r="D412" s="112"/>
      <c r="E412" s="2">
        <f t="shared" si="24"/>
        <v>0</v>
      </c>
    </row>
    <row r="413" spans="1:5" x14ac:dyDescent="0.25">
      <c r="A413">
        <f t="shared" si="25"/>
        <v>410</v>
      </c>
      <c r="B413">
        <v>17</v>
      </c>
      <c r="C413">
        <v>10</v>
      </c>
      <c r="D413" s="112"/>
      <c r="E413" s="2">
        <f t="shared" si="24"/>
        <v>0</v>
      </c>
    </row>
    <row r="414" spans="1:5" x14ac:dyDescent="0.25">
      <c r="A414">
        <f t="shared" si="25"/>
        <v>411</v>
      </c>
      <c r="B414">
        <v>17</v>
      </c>
      <c r="C414">
        <v>11</v>
      </c>
      <c r="D414" s="112"/>
      <c r="E414" s="2">
        <f t="shared" si="24"/>
        <v>0</v>
      </c>
    </row>
    <row r="415" spans="1:5" x14ac:dyDescent="0.25">
      <c r="A415">
        <f t="shared" si="25"/>
        <v>412</v>
      </c>
      <c r="B415">
        <v>17</v>
      </c>
      <c r="C415">
        <v>12</v>
      </c>
      <c r="D415" s="112"/>
      <c r="E415" s="2">
        <f t="shared" si="24"/>
        <v>0</v>
      </c>
    </row>
    <row r="416" spans="1:5" x14ac:dyDescent="0.25">
      <c r="A416">
        <f t="shared" si="25"/>
        <v>413</v>
      </c>
      <c r="B416">
        <v>17</v>
      </c>
      <c r="C416">
        <v>13</v>
      </c>
      <c r="D416" s="112"/>
      <c r="E416" s="2">
        <f t="shared" si="24"/>
        <v>0</v>
      </c>
    </row>
    <row r="417" spans="1:5" x14ac:dyDescent="0.25">
      <c r="A417">
        <f t="shared" si="25"/>
        <v>414</v>
      </c>
      <c r="B417">
        <v>17</v>
      </c>
      <c r="C417">
        <v>14</v>
      </c>
      <c r="D417" s="112"/>
      <c r="E417" s="2">
        <f t="shared" si="24"/>
        <v>0</v>
      </c>
    </row>
    <row r="418" spans="1:5" x14ac:dyDescent="0.25">
      <c r="A418">
        <f t="shared" si="25"/>
        <v>415</v>
      </c>
      <c r="B418">
        <v>17</v>
      </c>
      <c r="C418">
        <v>15</v>
      </c>
      <c r="D418" s="112"/>
      <c r="E418" s="2">
        <f t="shared" si="24"/>
        <v>0</v>
      </c>
    </row>
    <row r="419" spans="1:5" x14ac:dyDescent="0.25">
      <c r="A419">
        <f t="shared" si="25"/>
        <v>416</v>
      </c>
      <c r="B419">
        <v>17</v>
      </c>
      <c r="C419">
        <v>16</v>
      </c>
      <c r="D419" s="112"/>
      <c r="E419" s="2">
        <f t="shared" si="24"/>
        <v>0</v>
      </c>
    </row>
    <row r="420" spans="1:5" x14ac:dyDescent="0.25">
      <c r="A420">
        <f t="shared" si="25"/>
        <v>417</v>
      </c>
      <c r="B420">
        <v>17</v>
      </c>
      <c r="C420">
        <v>17</v>
      </c>
      <c r="D420" s="112"/>
      <c r="E420" s="2">
        <f t="shared" si="24"/>
        <v>0</v>
      </c>
    </row>
    <row r="421" spans="1:5" x14ac:dyDescent="0.25">
      <c r="A421">
        <f t="shared" si="25"/>
        <v>418</v>
      </c>
      <c r="B421">
        <v>17</v>
      </c>
      <c r="C421">
        <v>18</v>
      </c>
      <c r="D421" s="112"/>
      <c r="E421" s="2">
        <f t="shared" si="24"/>
        <v>0</v>
      </c>
    </row>
    <row r="422" spans="1:5" x14ac:dyDescent="0.25">
      <c r="A422">
        <f t="shared" si="25"/>
        <v>419</v>
      </c>
      <c r="B422">
        <v>17</v>
      </c>
      <c r="C422">
        <v>19</v>
      </c>
      <c r="D422" s="112"/>
      <c r="E422" s="2">
        <f t="shared" si="24"/>
        <v>0</v>
      </c>
    </row>
    <row r="423" spans="1:5" x14ac:dyDescent="0.25">
      <c r="A423">
        <f t="shared" si="25"/>
        <v>420</v>
      </c>
      <c r="B423">
        <v>17</v>
      </c>
      <c r="C423">
        <v>20</v>
      </c>
      <c r="D423" s="112"/>
      <c r="E423" s="2">
        <f t="shared" si="24"/>
        <v>0</v>
      </c>
    </row>
    <row r="424" spans="1:5" x14ac:dyDescent="0.25">
      <c r="A424">
        <f t="shared" si="25"/>
        <v>421</v>
      </c>
      <c r="B424">
        <v>17</v>
      </c>
      <c r="C424">
        <v>21</v>
      </c>
      <c r="D424" s="112"/>
      <c r="E424" s="2">
        <f t="shared" si="24"/>
        <v>0</v>
      </c>
    </row>
    <row r="425" spans="1:5" x14ac:dyDescent="0.25">
      <c r="A425">
        <f t="shared" si="25"/>
        <v>422</v>
      </c>
      <c r="B425">
        <v>17</v>
      </c>
      <c r="C425">
        <v>22</v>
      </c>
      <c r="D425" s="112"/>
      <c r="E425" s="2">
        <f t="shared" si="24"/>
        <v>0</v>
      </c>
    </row>
    <row r="426" spans="1:5" x14ac:dyDescent="0.25">
      <c r="A426">
        <f t="shared" si="25"/>
        <v>423</v>
      </c>
      <c r="B426">
        <v>17</v>
      </c>
      <c r="C426">
        <v>23</v>
      </c>
      <c r="D426" s="112"/>
      <c r="E426" s="2">
        <f t="shared" si="24"/>
        <v>0</v>
      </c>
    </row>
    <row r="427" spans="1:5" x14ac:dyDescent="0.25">
      <c r="A427">
        <f t="shared" si="25"/>
        <v>424</v>
      </c>
      <c r="B427">
        <v>17</v>
      </c>
      <c r="C427">
        <v>24</v>
      </c>
      <c r="D427" s="112"/>
      <c r="E427" s="2">
        <f t="shared" si="24"/>
        <v>0</v>
      </c>
    </row>
    <row r="428" spans="1:5" x14ac:dyDescent="0.25">
      <c r="A428">
        <f t="shared" si="25"/>
        <v>425</v>
      </c>
      <c r="B428">
        <v>17</v>
      </c>
      <c r="C428">
        <v>25</v>
      </c>
      <c r="D428" s="112"/>
      <c r="E428" s="2">
        <f t="shared" si="24"/>
        <v>0</v>
      </c>
    </row>
    <row r="429" spans="1:5" x14ac:dyDescent="0.25">
      <c r="A429">
        <f t="shared" si="25"/>
        <v>426</v>
      </c>
      <c r="B429">
        <v>18</v>
      </c>
      <c r="C429">
        <v>1</v>
      </c>
      <c r="D429" s="112"/>
      <c r="E429" s="2">
        <f t="shared" si="24"/>
        <v>0</v>
      </c>
    </row>
    <row r="430" spans="1:5" x14ac:dyDescent="0.25">
      <c r="A430">
        <f t="shared" si="25"/>
        <v>427</v>
      </c>
      <c r="B430">
        <v>18</v>
      </c>
      <c r="C430">
        <v>2</v>
      </c>
      <c r="D430" s="112"/>
      <c r="E430" s="2">
        <f t="shared" si="24"/>
        <v>0</v>
      </c>
    </row>
    <row r="431" spans="1:5" x14ac:dyDescent="0.25">
      <c r="A431">
        <f t="shared" si="25"/>
        <v>428</v>
      </c>
      <c r="B431">
        <v>18</v>
      </c>
      <c r="C431">
        <v>3</v>
      </c>
      <c r="D431" s="112"/>
      <c r="E431" s="2">
        <f t="shared" si="24"/>
        <v>0</v>
      </c>
    </row>
    <row r="432" spans="1:5" x14ac:dyDescent="0.25">
      <c r="A432">
        <f t="shared" si="25"/>
        <v>429</v>
      </c>
      <c r="B432">
        <v>18</v>
      </c>
      <c r="C432">
        <v>4</v>
      </c>
      <c r="D432" s="112"/>
      <c r="E432" s="2">
        <f t="shared" si="24"/>
        <v>0</v>
      </c>
    </row>
    <row r="433" spans="1:5" x14ac:dyDescent="0.25">
      <c r="A433">
        <f t="shared" si="25"/>
        <v>430</v>
      </c>
      <c r="B433">
        <v>18</v>
      </c>
      <c r="C433">
        <v>5</v>
      </c>
      <c r="D433" s="112"/>
      <c r="E433" s="2">
        <f t="shared" si="24"/>
        <v>0</v>
      </c>
    </row>
    <row r="434" spans="1:5" x14ac:dyDescent="0.25">
      <c r="A434">
        <f t="shared" si="25"/>
        <v>431</v>
      </c>
      <c r="B434">
        <v>18</v>
      </c>
      <c r="C434">
        <v>6</v>
      </c>
      <c r="D434" s="112"/>
      <c r="E434" s="2">
        <f t="shared" si="24"/>
        <v>0</v>
      </c>
    </row>
    <row r="435" spans="1:5" x14ac:dyDescent="0.25">
      <c r="A435">
        <f t="shared" si="25"/>
        <v>432</v>
      </c>
      <c r="B435">
        <v>18</v>
      </c>
      <c r="C435">
        <v>7</v>
      </c>
      <c r="D435" s="112"/>
      <c r="E435" s="2">
        <f t="shared" si="24"/>
        <v>0</v>
      </c>
    </row>
    <row r="436" spans="1:5" x14ac:dyDescent="0.25">
      <c r="A436">
        <f t="shared" si="25"/>
        <v>433</v>
      </c>
      <c r="B436">
        <v>18</v>
      </c>
      <c r="C436">
        <v>8</v>
      </c>
      <c r="D436" s="112"/>
      <c r="E436" s="2">
        <f t="shared" si="24"/>
        <v>0</v>
      </c>
    </row>
    <row r="437" spans="1:5" x14ac:dyDescent="0.25">
      <c r="A437">
        <f t="shared" si="25"/>
        <v>434</v>
      </c>
      <c r="B437">
        <v>18</v>
      </c>
      <c r="C437">
        <v>9</v>
      </c>
      <c r="D437" s="112"/>
      <c r="E437" s="2">
        <f t="shared" si="24"/>
        <v>0</v>
      </c>
    </row>
    <row r="438" spans="1:5" x14ac:dyDescent="0.25">
      <c r="A438">
        <f t="shared" si="25"/>
        <v>435</v>
      </c>
      <c r="B438">
        <v>18</v>
      </c>
      <c r="C438">
        <v>10</v>
      </c>
      <c r="D438" s="112"/>
      <c r="E438" s="2">
        <f t="shared" si="24"/>
        <v>0</v>
      </c>
    </row>
    <row r="439" spans="1:5" x14ac:dyDescent="0.25">
      <c r="A439">
        <f t="shared" si="25"/>
        <v>436</v>
      </c>
      <c r="B439">
        <v>18</v>
      </c>
      <c r="C439">
        <v>11</v>
      </c>
      <c r="D439" s="112"/>
      <c r="E439" s="2">
        <f t="shared" si="24"/>
        <v>0</v>
      </c>
    </row>
    <row r="440" spans="1:5" x14ac:dyDescent="0.25">
      <c r="A440">
        <f t="shared" si="25"/>
        <v>437</v>
      </c>
      <c r="B440">
        <v>18</v>
      </c>
      <c r="C440">
        <v>12</v>
      </c>
      <c r="D440" s="112"/>
      <c r="E440" s="2">
        <f t="shared" si="24"/>
        <v>0</v>
      </c>
    </row>
    <row r="441" spans="1:5" x14ac:dyDescent="0.25">
      <c r="A441">
        <f t="shared" si="25"/>
        <v>438</v>
      </c>
      <c r="B441">
        <v>18</v>
      </c>
      <c r="C441">
        <v>13</v>
      </c>
      <c r="D441" s="112"/>
      <c r="E441" s="2">
        <f t="shared" si="24"/>
        <v>0</v>
      </c>
    </row>
    <row r="442" spans="1:5" x14ac:dyDescent="0.25">
      <c r="A442">
        <f t="shared" si="25"/>
        <v>439</v>
      </c>
      <c r="B442">
        <v>18</v>
      </c>
      <c r="C442">
        <v>14</v>
      </c>
      <c r="D442" s="112"/>
      <c r="E442" s="2">
        <f t="shared" si="24"/>
        <v>0</v>
      </c>
    </row>
    <row r="443" spans="1:5" x14ac:dyDescent="0.25">
      <c r="A443">
        <f t="shared" si="25"/>
        <v>440</v>
      </c>
      <c r="B443">
        <v>18</v>
      </c>
      <c r="C443">
        <v>15</v>
      </c>
      <c r="D443" s="112"/>
      <c r="E443" s="2">
        <f t="shared" si="24"/>
        <v>0</v>
      </c>
    </row>
    <row r="444" spans="1:5" x14ac:dyDescent="0.25">
      <c r="A444">
        <f t="shared" si="25"/>
        <v>441</v>
      </c>
      <c r="B444">
        <v>18</v>
      </c>
      <c r="C444">
        <v>16</v>
      </c>
      <c r="D444" s="112"/>
      <c r="E444" s="2">
        <f t="shared" si="24"/>
        <v>0</v>
      </c>
    </row>
    <row r="445" spans="1:5" x14ac:dyDescent="0.25">
      <c r="A445">
        <f t="shared" si="25"/>
        <v>442</v>
      </c>
      <c r="B445">
        <v>18</v>
      </c>
      <c r="C445">
        <v>17</v>
      </c>
      <c r="D445" s="112"/>
      <c r="E445" s="2">
        <f t="shared" si="24"/>
        <v>0</v>
      </c>
    </row>
    <row r="446" spans="1:5" x14ac:dyDescent="0.25">
      <c r="A446">
        <f t="shared" si="25"/>
        <v>443</v>
      </c>
      <c r="B446">
        <v>18</v>
      </c>
      <c r="C446">
        <v>18</v>
      </c>
      <c r="D446" s="112"/>
      <c r="E446" s="2">
        <f t="shared" si="24"/>
        <v>0</v>
      </c>
    </row>
    <row r="447" spans="1:5" x14ac:dyDescent="0.25">
      <c r="A447">
        <f t="shared" si="25"/>
        <v>444</v>
      </c>
      <c r="B447">
        <v>18</v>
      </c>
      <c r="C447">
        <v>19</v>
      </c>
      <c r="D447" s="112"/>
      <c r="E447" s="2">
        <f t="shared" si="24"/>
        <v>0</v>
      </c>
    </row>
    <row r="448" spans="1:5" x14ac:dyDescent="0.25">
      <c r="A448">
        <f t="shared" si="25"/>
        <v>445</v>
      </c>
      <c r="B448">
        <v>18</v>
      </c>
      <c r="C448">
        <v>20</v>
      </c>
      <c r="D448" s="112"/>
      <c r="E448" s="2">
        <f t="shared" si="24"/>
        <v>0</v>
      </c>
    </row>
    <row r="449" spans="1:5" x14ac:dyDescent="0.25">
      <c r="A449">
        <f t="shared" si="25"/>
        <v>446</v>
      </c>
      <c r="B449">
        <v>18</v>
      </c>
      <c r="C449">
        <v>21</v>
      </c>
      <c r="D449" s="112"/>
      <c r="E449" s="2">
        <f t="shared" si="24"/>
        <v>0</v>
      </c>
    </row>
    <row r="450" spans="1:5" x14ac:dyDescent="0.25">
      <c r="A450">
        <f t="shared" si="25"/>
        <v>447</v>
      </c>
      <c r="B450">
        <v>18</v>
      </c>
      <c r="C450">
        <v>22</v>
      </c>
      <c r="D450" s="112"/>
      <c r="E450" s="2">
        <f t="shared" si="24"/>
        <v>0</v>
      </c>
    </row>
    <row r="451" spans="1:5" x14ac:dyDescent="0.25">
      <c r="A451">
        <f t="shared" si="25"/>
        <v>448</v>
      </c>
      <c r="B451">
        <v>18</v>
      </c>
      <c r="C451">
        <v>23</v>
      </c>
      <c r="D451" s="112"/>
      <c r="E451" s="2">
        <f t="shared" si="24"/>
        <v>0</v>
      </c>
    </row>
    <row r="452" spans="1:5" x14ac:dyDescent="0.25">
      <c r="A452">
        <f t="shared" si="25"/>
        <v>449</v>
      </c>
      <c r="B452">
        <v>18</v>
      </c>
      <c r="C452">
        <v>24</v>
      </c>
      <c r="D452" s="112"/>
      <c r="E452" s="2">
        <f t="shared" si="24"/>
        <v>0</v>
      </c>
    </row>
    <row r="453" spans="1:5" x14ac:dyDescent="0.25">
      <c r="A453">
        <f t="shared" si="25"/>
        <v>450</v>
      </c>
      <c r="B453">
        <v>18</v>
      </c>
      <c r="C453">
        <v>25</v>
      </c>
      <c r="D453" s="112"/>
      <c r="E453" s="2">
        <f t="shared" ref="E453:E516" si="26">D453/2877.764</f>
        <v>0</v>
      </c>
    </row>
    <row r="454" spans="1:5" x14ac:dyDescent="0.25">
      <c r="A454">
        <f t="shared" ref="A454:A517" si="27">A453+1</f>
        <v>451</v>
      </c>
      <c r="B454">
        <v>19</v>
      </c>
      <c r="C454">
        <v>1</v>
      </c>
      <c r="D454" s="112"/>
      <c r="E454" s="2">
        <f t="shared" si="26"/>
        <v>0</v>
      </c>
    </row>
    <row r="455" spans="1:5" x14ac:dyDescent="0.25">
      <c r="A455">
        <f t="shared" si="27"/>
        <v>452</v>
      </c>
      <c r="B455">
        <v>19</v>
      </c>
      <c r="C455">
        <v>2</v>
      </c>
      <c r="D455" s="112"/>
      <c r="E455" s="2">
        <f t="shared" si="26"/>
        <v>0</v>
      </c>
    </row>
    <row r="456" spans="1:5" x14ac:dyDescent="0.25">
      <c r="A456">
        <f t="shared" si="27"/>
        <v>453</v>
      </c>
      <c r="B456">
        <v>19</v>
      </c>
      <c r="C456">
        <v>3</v>
      </c>
      <c r="D456" s="112"/>
      <c r="E456" s="2">
        <f t="shared" si="26"/>
        <v>0</v>
      </c>
    </row>
    <row r="457" spans="1:5" x14ac:dyDescent="0.25">
      <c r="A457">
        <f t="shared" si="27"/>
        <v>454</v>
      </c>
      <c r="B457">
        <v>19</v>
      </c>
      <c r="C457">
        <v>4</v>
      </c>
      <c r="D457" s="112"/>
      <c r="E457" s="2">
        <f t="shared" si="26"/>
        <v>0</v>
      </c>
    </row>
    <row r="458" spans="1:5" x14ac:dyDescent="0.25">
      <c r="A458">
        <f t="shared" si="27"/>
        <v>455</v>
      </c>
      <c r="B458">
        <v>19</v>
      </c>
      <c r="C458">
        <v>5</v>
      </c>
      <c r="D458" s="112"/>
      <c r="E458" s="2">
        <f t="shared" si="26"/>
        <v>0</v>
      </c>
    </row>
    <row r="459" spans="1:5" x14ac:dyDescent="0.25">
      <c r="A459">
        <f t="shared" si="27"/>
        <v>456</v>
      </c>
      <c r="B459">
        <v>19</v>
      </c>
      <c r="C459">
        <v>6</v>
      </c>
      <c r="D459" s="112"/>
      <c r="E459" s="2">
        <f t="shared" si="26"/>
        <v>0</v>
      </c>
    </row>
    <row r="460" spans="1:5" x14ac:dyDescent="0.25">
      <c r="A460">
        <f t="shared" si="27"/>
        <v>457</v>
      </c>
      <c r="B460">
        <v>19</v>
      </c>
      <c r="C460">
        <v>7</v>
      </c>
      <c r="D460" s="112"/>
      <c r="E460" s="2">
        <f t="shared" si="26"/>
        <v>0</v>
      </c>
    </row>
    <row r="461" spans="1:5" x14ac:dyDescent="0.25">
      <c r="A461">
        <f t="shared" si="27"/>
        <v>458</v>
      </c>
      <c r="B461">
        <v>19</v>
      </c>
      <c r="C461">
        <v>8</v>
      </c>
      <c r="D461" s="112"/>
      <c r="E461" s="2">
        <f t="shared" si="26"/>
        <v>0</v>
      </c>
    </row>
    <row r="462" spans="1:5" x14ac:dyDescent="0.25">
      <c r="A462">
        <f t="shared" si="27"/>
        <v>459</v>
      </c>
      <c r="B462">
        <v>19</v>
      </c>
      <c r="C462">
        <v>9</v>
      </c>
      <c r="D462" s="112"/>
      <c r="E462" s="2">
        <f t="shared" si="26"/>
        <v>0</v>
      </c>
    </row>
    <row r="463" spans="1:5" x14ac:dyDescent="0.25">
      <c r="A463">
        <f t="shared" si="27"/>
        <v>460</v>
      </c>
      <c r="B463">
        <v>19</v>
      </c>
      <c r="C463">
        <v>10</v>
      </c>
      <c r="D463" s="112"/>
      <c r="E463" s="2">
        <f t="shared" si="26"/>
        <v>0</v>
      </c>
    </row>
    <row r="464" spans="1:5" x14ac:dyDescent="0.25">
      <c r="A464">
        <f t="shared" si="27"/>
        <v>461</v>
      </c>
      <c r="B464">
        <v>19</v>
      </c>
      <c r="C464">
        <v>11</v>
      </c>
      <c r="D464" s="112"/>
      <c r="E464" s="2">
        <f t="shared" si="26"/>
        <v>0</v>
      </c>
    </row>
    <row r="465" spans="1:5" x14ac:dyDescent="0.25">
      <c r="A465">
        <f t="shared" si="27"/>
        <v>462</v>
      </c>
      <c r="B465">
        <v>19</v>
      </c>
      <c r="C465">
        <v>12</v>
      </c>
      <c r="D465" s="112"/>
      <c r="E465" s="2">
        <f t="shared" si="26"/>
        <v>0</v>
      </c>
    </row>
    <row r="466" spans="1:5" x14ac:dyDescent="0.25">
      <c r="A466">
        <f t="shared" si="27"/>
        <v>463</v>
      </c>
      <c r="B466">
        <v>19</v>
      </c>
      <c r="C466">
        <v>13</v>
      </c>
      <c r="D466" s="112"/>
      <c r="E466" s="2">
        <f t="shared" si="26"/>
        <v>0</v>
      </c>
    </row>
    <row r="467" spans="1:5" x14ac:dyDescent="0.25">
      <c r="A467">
        <f t="shared" si="27"/>
        <v>464</v>
      </c>
      <c r="B467">
        <v>19</v>
      </c>
      <c r="C467">
        <v>14</v>
      </c>
      <c r="D467" s="112"/>
      <c r="E467" s="2">
        <f t="shared" si="26"/>
        <v>0</v>
      </c>
    </row>
    <row r="468" spans="1:5" x14ac:dyDescent="0.25">
      <c r="A468">
        <f t="shared" si="27"/>
        <v>465</v>
      </c>
      <c r="B468">
        <v>19</v>
      </c>
      <c r="C468">
        <v>15</v>
      </c>
      <c r="D468" s="112"/>
      <c r="E468" s="2">
        <f t="shared" si="26"/>
        <v>0</v>
      </c>
    </row>
    <row r="469" spans="1:5" x14ac:dyDescent="0.25">
      <c r="A469">
        <f t="shared" si="27"/>
        <v>466</v>
      </c>
      <c r="B469">
        <v>19</v>
      </c>
      <c r="C469">
        <v>16</v>
      </c>
      <c r="D469" s="112"/>
      <c r="E469" s="2">
        <f t="shared" si="26"/>
        <v>0</v>
      </c>
    </row>
    <row r="470" spans="1:5" x14ac:dyDescent="0.25">
      <c r="A470">
        <f t="shared" si="27"/>
        <v>467</v>
      </c>
      <c r="B470">
        <v>19</v>
      </c>
      <c r="C470">
        <v>17</v>
      </c>
      <c r="D470" s="112"/>
      <c r="E470" s="2">
        <f t="shared" si="26"/>
        <v>0</v>
      </c>
    </row>
    <row r="471" spans="1:5" x14ac:dyDescent="0.25">
      <c r="A471">
        <f t="shared" si="27"/>
        <v>468</v>
      </c>
      <c r="B471">
        <v>19</v>
      </c>
      <c r="C471">
        <v>18</v>
      </c>
      <c r="D471" s="112"/>
      <c r="E471" s="2">
        <f t="shared" si="26"/>
        <v>0</v>
      </c>
    </row>
    <row r="472" spans="1:5" x14ac:dyDescent="0.25">
      <c r="A472">
        <f t="shared" si="27"/>
        <v>469</v>
      </c>
      <c r="B472">
        <v>19</v>
      </c>
      <c r="C472">
        <v>19</v>
      </c>
      <c r="D472" s="112"/>
      <c r="E472" s="2">
        <f t="shared" si="26"/>
        <v>0</v>
      </c>
    </row>
    <row r="473" spans="1:5" x14ac:dyDescent="0.25">
      <c r="A473">
        <f t="shared" si="27"/>
        <v>470</v>
      </c>
      <c r="B473">
        <v>19</v>
      </c>
      <c r="C473">
        <v>20</v>
      </c>
      <c r="D473" s="112"/>
      <c r="E473" s="2">
        <f t="shared" si="26"/>
        <v>0</v>
      </c>
    </row>
    <row r="474" spans="1:5" x14ac:dyDescent="0.25">
      <c r="A474">
        <f t="shared" si="27"/>
        <v>471</v>
      </c>
      <c r="B474">
        <v>19</v>
      </c>
      <c r="C474">
        <v>21</v>
      </c>
      <c r="D474" s="112"/>
      <c r="E474" s="2">
        <f t="shared" si="26"/>
        <v>0</v>
      </c>
    </row>
    <row r="475" spans="1:5" x14ac:dyDescent="0.25">
      <c r="A475">
        <f t="shared" si="27"/>
        <v>472</v>
      </c>
      <c r="B475">
        <v>19</v>
      </c>
      <c r="C475">
        <v>22</v>
      </c>
      <c r="D475" s="112"/>
      <c r="E475" s="2">
        <f t="shared" si="26"/>
        <v>0</v>
      </c>
    </row>
    <row r="476" spans="1:5" x14ac:dyDescent="0.25">
      <c r="A476">
        <f t="shared" si="27"/>
        <v>473</v>
      </c>
      <c r="B476">
        <v>19</v>
      </c>
      <c r="C476">
        <v>23</v>
      </c>
      <c r="D476" s="112"/>
      <c r="E476" s="2">
        <f t="shared" si="26"/>
        <v>0</v>
      </c>
    </row>
    <row r="477" spans="1:5" x14ac:dyDescent="0.25">
      <c r="A477">
        <f t="shared" si="27"/>
        <v>474</v>
      </c>
      <c r="B477">
        <v>19</v>
      </c>
      <c r="C477">
        <v>24</v>
      </c>
      <c r="D477" s="112"/>
      <c r="E477" s="2">
        <f t="shared" si="26"/>
        <v>0</v>
      </c>
    </row>
    <row r="478" spans="1:5" x14ac:dyDescent="0.25">
      <c r="A478">
        <f t="shared" si="27"/>
        <v>475</v>
      </c>
      <c r="B478">
        <v>19</v>
      </c>
      <c r="C478">
        <v>25</v>
      </c>
      <c r="D478" s="112"/>
      <c r="E478" s="2">
        <f t="shared" si="26"/>
        <v>0</v>
      </c>
    </row>
    <row r="479" spans="1:5" x14ac:dyDescent="0.25">
      <c r="A479">
        <f t="shared" si="27"/>
        <v>476</v>
      </c>
      <c r="B479">
        <v>20</v>
      </c>
      <c r="C479">
        <v>1</v>
      </c>
      <c r="D479" s="112"/>
      <c r="E479" s="2">
        <f t="shared" si="26"/>
        <v>0</v>
      </c>
    </row>
    <row r="480" spans="1:5" x14ac:dyDescent="0.25">
      <c r="A480">
        <f t="shared" si="27"/>
        <v>477</v>
      </c>
      <c r="B480">
        <v>20</v>
      </c>
      <c r="C480">
        <v>2</v>
      </c>
      <c r="D480" s="112"/>
      <c r="E480" s="2">
        <f t="shared" si="26"/>
        <v>0</v>
      </c>
    </row>
    <row r="481" spans="1:5" x14ac:dyDescent="0.25">
      <c r="A481">
        <f t="shared" si="27"/>
        <v>478</v>
      </c>
      <c r="B481">
        <v>20</v>
      </c>
      <c r="C481">
        <v>3</v>
      </c>
      <c r="D481" s="112"/>
      <c r="E481" s="2">
        <f t="shared" si="26"/>
        <v>0</v>
      </c>
    </row>
    <row r="482" spans="1:5" x14ac:dyDescent="0.25">
      <c r="A482">
        <f t="shared" si="27"/>
        <v>479</v>
      </c>
      <c r="B482">
        <v>20</v>
      </c>
      <c r="C482">
        <v>4</v>
      </c>
      <c r="D482" s="112"/>
      <c r="E482" s="2">
        <f t="shared" si="26"/>
        <v>0</v>
      </c>
    </row>
    <row r="483" spans="1:5" x14ac:dyDescent="0.25">
      <c r="A483">
        <f t="shared" si="27"/>
        <v>480</v>
      </c>
      <c r="B483">
        <v>20</v>
      </c>
      <c r="C483">
        <v>5</v>
      </c>
      <c r="D483" s="112"/>
      <c r="E483" s="2">
        <f t="shared" si="26"/>
        <v>0</v>
      </c>
    </row>
    <row r="484" spans="1:5" x14ac:dyDescent="0.25">
      <c r="A484">
        <f t="shared" si="27"/>
        <v>481</v>
      </c>
      <c r="B484">
        <v>20</v>
      </c>
      <c r="C484">
        <v>6</v>
      </c>
      <c r="D484" s="112"/>
      <c r="E484" s="2">
        <f t="shared" si="26"/>
        <v>0</v>
      </c>
    </row>
    <row r="485" spans="1:5" x14ac:dyDescent="0.25">
      <c r="A485">
        <f t="shared" si="27"/>
        <v>482</v>
      </c>
      <c r="B485">
        <v>20</v>
      </c>
      <c r="C485">
        <v>7</v>
      </c>
      <c r="D485" s="112"/>
      <c r="E485" s="2">
        <f t="shared" si="26"/>
        <v>0</v>
      </c>
    </row>
    <row r="486" spans="1:5" x14ac:dyDescent="0.25">
      <c r="A486">
        <f t="shared" si="27"/>
        <v>483</v>
      </c>
      <c r="B486">
        <v>20</v>
      </c>
      <c r="C486">
        <v>8</v>
      </c>
      <c r="D486" s="112"/>
      <c r="E486" s="2">
        <f t="shared" si="26"/>
        <v>0</v>
      </c>
    </row>
    <row r="487" spans="1:5" x14ac:dyDescent="0.25">
      <c r="A487">
        <f t="shared" si="27"/>
        <v>484</v>
      </c>
      <c r="B487">
        <v>20</v>
      </c>
      <c r="C487">
        <v>9</v>
      </c>
      <c r="D487" s="112"/>
      <c r="E487" s="2">
        <f t="shared" si="26"/>
        <v>0</v>
      </c>
    </row>
    <row r="488" spans="1:5" x14ac:dyDescent="0.25">
      <c r="A488">
        <f t="shared" si="27"/>
        <v>485</v>
      </c>
      <c r="B488">
        <v>20</v>
      </c>
      <c r="C488">
        <v>10</v>
      </c>
      <c r="D488" s="112"/>
      <c r="E488" s="2">
        <f t="shared" si="26"/>
        <v>0</v>
      </c>
    </row>
    <row r="489" spans="1:5" x14ac:dyDescent="0.25">
      <c r="A489">
        <f t="shared" si="27"/>
        <v>486</v>
      </c>
      <c r="B489">
        <v>20</v>
      </c>
      <c r="C489">
        <v>11</v>
      </c>
      <c r="D489" s="112"/>
      <c r="E489" s="2">
        <f t="shared" si="26"/>
        <v>0</v>
      </c>
    </row>
    <row r="490" spans="1:5" x14ac:dyDescent="0.25">
      <c r="A490">
        <f t="shared" si="27"/>
        <v>487</v>
      </c>
      <c r="B490">
        <v>20</v>
      </c>
      <c r="C490">
        <v>12</v>
      </c>
      <c r="D490" s="112"/>
      <c r="E490" s="2">
        <f t="shared" si="26"/>
        <v>0</v>
      </c>
    </row>
    <row r="491" spans="1:5" x14ac:dyDescent="0.25">
      <c r="A491">
        <f t="shared" si="27"/>
        <v>488</v>
      </c>
      <c r="B491">
        <v>20</v>
      </c>
      <c r="C491">
        <v>13</v>
      </c>
      <c r="D491" s="112"/>
      <c r="E491" s="2">
        <f t="shared" si="26"/>
        <v>0</v>
      </c>
    </row>
    <row r="492" spans="1:5" x14ac:dyDescent="0.25">
      <c r="A492">
        <f t="shared" si="27"/>
        <v>489</v>
      </c>
      <c r="B492">
        <v>20</v>
      </c>
      <c r="C492">
        <v>14</v>
      </c>
      <c r="D492" s="112"/>
      <c r="E492" s="2">
        <f t="shared" si="26"/>
        <v>0</v>
      </c>
    </row>
    <row r="493" spans="1:5" x14ac:dyDescent="0.25">
      <c r="A493">
        <f t="shared" si="27"/>
        <v>490</v>
      </c>
      <c r="B493">
        <v>20</v>
      </c>
      <c r="C493">
        <v>15</v>
      </c>
      <c r="D493" s="112"/>
      <c r="E493" s="2">
        <f t="shared" si="26"/>
        <v>0</v>
      </c>
    </row>
    <row r="494" spans="1:5" x14ac:dyDescent="0.25">
      <c r="A494">
        <f t="shared" si="27"/>
        <v>491</v>
      </c>
      <c r="B494">
        <v>20</v>
      </c>
      <c r="C494">
        <v>16</v>
      </c>
      <c r="D494" s="112"/>
      <c r="E494" s="2">
        <f t="shared" si="26"/>
        <v>0</v>
      </c>
    </row>
    <row r="495" spans="1:5" x14ac:dyDescent="0.25">
      <c r="A495">
        <f t="shared" si="27"/>
        <v>492</v>
      </c>
      <c r="B495">
        <v>20</v>
      </c>
      <c r="C495">
        <v>17</v>
      </c>
      <c r="D495" s="112"/>
      <c r="E495" s="2">
        <f t="shared" si="26"/>
        <v>0</v>
      </c>
    </row>
    <row r="496" spans="1:5" x14ac:dyDescent="0.25">
      <c r="A496">
        <f t="shared" si="27"/>
        <v>493</v>
      </c>
      <c r="B496">
        <v>20</v>
      </c>
      <c r="C496">
        <v>18</v>
      </c>
      <c r="D496" s="112"/>
      <c r="E496" s="2">
        <f t="shared" si="26"/>
        <v>0</v>
      </c>
    </row>
    <row r="497" spans="1:5" x14ac:dyDescent="0.25">
      <c r="A497">
        <f t="shared" si="27"/>
        <v>494</v>
      </c>
      <c r="B497">
        <v>20</v>
      </c>
      <c r="C497">
        <v>19</v>
      </c>
      <c r="D497" s="112"/>
      <c r="E497" s="2">
        <f t="shared" si="26"/>
        <v>0</v>
      </c>
    </row>
    <row r="498" spans="1:5" x14ac:dyDescent="0.25">
      <c r="A498">
        <f t="shared" si="27"/>
        <v>495</v>
      </c>
      <c r="B498">
        <v>20</v>
      </c>
      <c r="C498">
        <v>20</v>
      </c>
      <c r="D498" s="112"/>
      <c r="E498" s="2">
        <f t="shared" si="26"/>
        <v>0</v>
      </c>
    </row>
    <row r="499" spans="1:5" x14ac:dyDescent="0.25">
      <c r="A499">
        <f t="shared" si="27"/>
        <v>496</v>
      </c>
      <c r="B499">
        <v>20</v>
      </c>
      <c r="C499">
        <v>21</v>
      </c>
      <c r="D499" s="112"/>
      <c r="E499" s="2">
        <f t="shared" si="26"/>
        <v>0</v>
      </c>
    </row>
    <row r="500" spans="1:5" x14ac:dyDescent="0.25">
      <c r="A500">
        <f t="shared" si="27"/>
        <v>497</v>
      </c>
      <c r="B500">
        <v>20</v>
      </c>
      <c r="C500">
        <v>22</v>
      </c>
      <c r="D500" s="112"/>
      <c r="E500" s="2">
        <f t="shared" si="26"/>
        <v>0</v>
      </c>
    </row>
    <row r="501" spans="1:5" x14ac:dyDescent="0.25">
      <c r="A501">
        <f t="shared" si="27"/>
        <v>498</v>
      </c>
      <c r="B501">
        <v>20</v>
      </c>
      <c r="C501">
        <v>23</v>
      </c>
      <c r="D501" s="112"/>
      <c r="E501" s="2">
        <f t="shared" si="26"/>
        <v>0</v>
      </c>
    </row>
    <row r="502" spans="1:5" x14ac:dyDescent="0.25">
      <c r="A502">
        <f t="shared" si="27"/>
        <v>499</v>
      </c>
      <c r="B502">
        <v>20</v>
      </c>
      <c r="C502">
        <v>24</v>
      </c>
      <c r="D502" s="112"/>
      <c r="E502" s="2">
        <f t="shared" si="26"/>
        <v>0</v>
      </c>
    </row>
    <row r="503" spans="1:5" x14ac:dyDescent="0.25">
      <c r="A503">
        <f t="shared" si="27"/>
        <v>500</v>
      </c>
      <c r="B503">
        <v>20</v>
      </c>
      <c r="C503">
        <v>25</v>
      </c>
      <c r="D503" s="112"/>
      <c r="E503" s="2">
        <f t="shared" si="26"/>
        <v>0</v>
      </c>
    </row>
    <row r="504" spans="1:5" x14ac:dyDescent="0.25">
      <c r="A504">
        <f t="shared" si="27"/>
        <v>501</v>
      </c>
      <c r="B504">
        <v>21</v>
      </c>
      <c r="C504">
        <v>1</v>
      </c>
      <c r="D504" s="112"/>
      <c r="E504" s="2">
        <f t="shared" si="26"/>
        <v>0</v>
      </c>
    </row>
    <row r="505" spans="1:5" x14ac:dyDescent="0.25">
      <c r="A505">
        <f t="shared" si="27"/>
        <v>502</v>
      </c>
      <c r="B505">
        <v>21</v>
      </c>
      <c r="C505">
        <v>2</v>
      </c>
      <c r="D505" s="112"/>
      <c r="E505" s="2">
        <f t="shared" si="26"/>
        <v>0</v>
      </c>
    </row>
    <row r="506" spans="1:5" x14ac:dyDescent="0.25">
      <c r="A506">
        <f t="shared" si="27"/>
        <v>503</v>
      </c>
      <c r="B506">
        <v>21</v>
      </c>
      <c r="C506">
        <v>3</v>
      </c>
      <c r="D506" s="112"/>
      <c r="E506" s="2">
        <f t="shared" si="26"/>
        <v>0</v>
      </c>
    </row>
    <row r="507" spans="1:5" x14ac:dyDescent="0.25">
      <c r="A507">
        <f t="shared" si="27"/>
        <v>504</v>
      </c>
      <c r="B507">
        <v>21</v>
      </c>
      <c r="C507">
        <v>4</v>
      </c>
      <c r="D507" s="112"/>
      <c r="E507" s="2">
        <f t="shared" si="26"/>
        <v>0</v>
      </c>
    </row>
    <row r="508" spans="1:5" x14ac:dyDescent="0.25">
      <c r="A508">
        <f t="shared" si="27"/>
        <v>505</v>
      </c>
      <c r="B508">
        <v>21</v>
      </c>
      <c r="C508">
        <v>5</v>
      </c>
      <c r="D508" s="112"/>
      <c r="E508" s="2">
        <f t="shared" si="26"/>
        <v>0</v>
      </c>
    </row>
    <row r="509" spans="1:5" x14ac:dyDescent="0.25">
      <c r="A509">
        <f t="shared" si="27"/>
        <v>506</v>
      </c>
      <c r="B509">
        <v>21</v>
      </c>
      <c r="C509">
        <v>6</v>
      </c>
      <c r="D509" s="112"/>
      <c r="E509" s="2">
        <f t="shared" si="26"/>
        <v>0</v>
      </c>
    </row>
    <row r="510" spans="1:5" x14ac:dyDescent="0.25">
      <c r="A510">
        <f t="shared" si="27"/>
        <v>507</v>
      </c>
      <c r="B510">
        <v>21</v>
      </c>
      <c r="C510">
        <v>7</v>
      </c>
      <c r="D510" s="112"/>
      <c r="E510" s="2">
        <f t="shared" si="26"/>
        <v>0</v>
      </c>
    </row>
    <row r="511" spans="1:5" x14ac:dyDescent="0.25">
      <c r="A511">
        <f t="shared" si="27"/>
        <v>508</v>
      </c>
      <c r="B511">
        <v>21</v>
      </c>
      <c r="C511">
        <v>8</v>
      </c>
      <c r="D511" s="112"/>
      <c r="E511" s="2">
        <f t="shared" si="26"/>
        <v>0</v>
      </c>
    </row>
    <row r="512" spans="1:5" x14ac:dyDescent="0.25">
      <c r="A512">
        <f t="shared" si="27"/>
        <v>509</v>
      </c>
      <c r="B512">
        <v>21</v>
      </c>
      <c r="C512">
        <v>9</v>
      </c>
      <c r="D512" s="112"/>
      <c r="E512" s="2">
        <f t="shared" si="26"/>
        <v>0</v>
      </c>
    </row>
    <row r="513" spans="1:5" x14ac:dyDescent="0.25">
      <c r="A513">
        <f t="shared" si="27"/>
        <v>510</v>
      </c>
      <c r="B513">
        <v>21</v>
      </c>
      <c r="C513">
        <v>10</v>
      </c>
      <c r="D513" s="112"/>
      <c r="E513" s="2">
        <f t="shared" si="26"/>
        <v>0</v>
      </c>
    </row>
    <row r="514" spans="1:5" x14ac:dyDescent="0.25">
      <c r="A514">
        <f t="shared" si="27"/>
        <v>511</v>
      </c>
      <c r="B514">
        <v>21</v>
      </c>
      <c r="C514">
        <v>11</v>
      </c>
      <c r="D514" s="112"/>
      <c r="E514" s="2">
        <f t="shared" si="26"/>
        <v>0</v>
      </c>
    </row>
    <row r="515" spans="1:5" x14ac:dyDescent="0.25">
      <c r="A515">
        <f t="shared" si="27"/>
        <v>512</v>
      </c>
      <c r="B515">
        <v>21</v>
      </c>
      <c r="C515">
        <v>12</v>
      </c>
      <c r="D515" s="112"/>
      <c r="E515" s="2">
        <f t="shared" si="26"/>
        <v>0</v>
      </c>
    </row>
    <row r="516" spans="1:5" x14ac:dyDescent="0.25">
      <c r="A516">
        <f t="shared" si="27"/>
        <v>513</v>
      </c>
      <c r="B516">
        <v>21</v>
      </c>
      <c r="C516">
        <v>13</v>
      </c>
      <c r="D516" s="112"/>
      <c r="E516" s="2">
        <f t="shared" si="26"/>
        <v>0</v>
      </c>
    </row>
    <row r="517" spans="1:5" x14ac:dyDescent="0.25">
      <c r="A517">
        <f t="shared" si="27"/>
        <v>514</v>
      </c>
      <c r="B517">
        <v>21</v>
      </c>
      <c r="C517">
        <v>14</v>
      </c>
      <c r="D517" s="112"/>
      <c r="E517" s="2">
        <f t="shared" ref="E517:E580" si="28">D517/2877.764</f>
        <v>0</v>
      </c>
    </row>
    <row r="518" spans="1:5" x14ac:dyDescent="0.25">
      <c r="A518">
        <f t="shared" ref="A518:A581" si="29">A517+1</f>
        <v>515</v>
      </c>
      <c r="B518">
        <v>21</v>
      </c>
      <c r="C518">
        <v>15</v>
      </c>
      <c r="D518" s="112"/>
      <c r="E518" s="2">
        <f t="shared" si="28"/>
        <v>0</v>
      </c>
    </row>
    <row r="519" spans="1:5" x14ac:dyDescent="0.25">
      <c r="A519">
        <f t="shared" si="29"/>
        <v>516</v>
      </c>
      <c r="B519">
        <v>21</v>
      </c>
      <c r="C519">
        <v>16</v>
      </c>
      <c r="D519" s="112"/>
      <c r="E519" s="2">
        <f t="shared" si="28"/>
        <v>0</v>
      </c>
    </row>
    <row r="520" spans="1:5" x14ac:dyDescent="0.25">
      <c r="A520">
        <f t="shared" si="29"/>
        <v>517</v>
      </c>
      <c r="B520">
        <v>21</v>
      </c>
      <c r="C520">
        <v>17</v>
      </c>
      <c r="D520" s="112"/>
      <c r="E520" s="2">
        <f t="shared" si="28"/>
        <v>0</v>
      </c>
    </row>
    <row r="521" spans="1:5" x14ac:dyDescent="0.25">
      <c r="A521">
        <f t="shared" si="29"/>
        <v>518</v>
      </c>
      <c r="B521">
        <v>21</v>
      </c>
      <c r="C521">
        <v>18</v>
      </c>
      <c r="D521" s="112"/>
      <c r="E521" s="2">
        <f t="shared" si="28"/>
        <v>0</v>
      </c>
    </row>
    <row r="522" spans="1:5" x14ac:dyDescent="0.25">
      <c r="A522">
        <f t="shared" si="29"/>
        <v>519</v>
      </c>
      <c r="B522">
        <v>21</v>
      </c>
      <c r="C522">
        <v>19</v>
      </c>
      <c r="D522" s="112"/>
      <c r="E522" s="2">
        <f t="shared" si="28"/>
        <v>0</v>
      </c>
    </row>
    <row r="523" spans="1:5" x14ac:dyDescent="0.25">
      <c r="A523">
        <f t="shared" si="29"/>
        <v>520</v>
      </c>
      <c r="B523">
        <v>21</v>
      </c>
      <c r="C523">
        <v>20</v>
      </c>
      <c r="D523" s="112"/>
      <c r="E523" s="2">
        <f t="shared" si="28"/>
        <v>0</v>
      </c>
    </row>
    <row r="524" spans="1:5" x14ac:dyDescent="0.25">
      <c r="A524">
        <f t="shared" si="29"/>
        <v>521</v>
      </c>
      <c r="B524">
        <v>21</v>
      </c>
      <c r="C524">
        <v>21</v>
      </c>
      <c r="D524" s="112"/>
      <c r="E524" s="2">
        <f t="shared" si="28"/>
        <v>0</v>
      </c>
    </row>
    <row r="525" spans="1:5" x14ac:dyDescent="0.25">
      <c r="A525">
        <f t="shared" si="29"/>
        <v>522</v>
      </c>
      <c r="B525">
        <v>21</v>
      </c>
      <c r="C525">
        <v>22</v>
      </c>
      <c r="D525" s="112"/>
      <c r="E525" s="2">
        <f t="shared" si="28"/>
        <v>0</v>
      </c>
    </row>
    <row r="526" spans="1:5" x14ac:dyDescent="0.25">
      <c r="A526">
        <f t="shared" si="29"/>
        <v>523</v>
      </c>
      <c r="B526">
        <v>21</v>
      </c>
      <c r="C526">
        <v>23</v>
      </c>
      <c r="D526" s="112"/>
      <c r="E526" s="2">
        <f t="shared" si="28"/>
        <v>0</v>
      </c>
    </row>
    <row r="527" spans="1:5" x14ac:dyDescent="0.25">
      <c r="A527">
        <f t="shared" si="29"/>
        <v>524</v>
      </c>
      <c r="B527">
        <v>21</v>
      </c>
      <c r="C527">
        <v>24</v>
      </c>
      <c r="D527" s="112"/>
      <c r="E527" s="2">
        <f t="shared" si="28"/>
        <v>0</v>
      </c>
    </row>
    <row r="528" spans="1:5" x14ac:dyDescent="0.25">
      <c r="A528">
        <f t="shared" si="29"/>
        <v>525</v>
      </c>
      <c r="B528">
        <v>21</v>
      </c>
      <c r="C528">
        <v>25</v>
      </c>
      <c r="D528" s="112"/>
      <c r="E528" s="2">
        <f t="shared" si="28"/>
        <v>0</v>
      </c>
    </row>
    <row r="529" spans="1:5" x14ac:dyDescent="0.25">
      <c r="A529">
        <f t="shared" si="29"/>
        <v>526</v>
      </c>
      <c r="B529">
        <v>22</v>
      </c>
      <c r="C529">
        <v>1</v>
      </c>
      <c r="D529" s="112"/>
      <c r="E529" s="2">
        <f t="shared" si="28"/>
        <v>0</v>
      </c>
    </row>
    <row r="530" spans="1:5" x14ac:dyDescent="0.25">
      <c r="A530">
        <f t="shared" si="29"/>
        <v>527</v>
      </c>
      <c r="B530">
        <v>22</v>
      </c>
      <c r="C530">
        <v>2</v>
      </c>
      <c r="D530" s="112"/>
      <c r="E530" s="2">
        <f t="shared" si="28"/>
        <v>0</v>
      </c>
    </row>
    <row r="531" spans="1:5" x14ac:dyDescent="0.25">
      <c r="A531">
        <f t="shared" si="29"/>
        <v>528</v>
      </c>
      <c r="B531">
        <v>22</v>
      </c>
      <c r="C531">
        <v>3</v>
      </c>
      <c r="D531" s="112"/>
      <c r="E531" s="2">
        <f t="shared" si="28"/>
        <v>0</v>
      </c>
    </row>
    <row r="532" spans="1:5" x14ac:dyDescent="0.25">
      <c r="A532">
        <f t="shared" si="29"/>
        <v>529</v>
      </c>
      <c r="B532">
        <v>22</v>
      </c>
      <c r="C532">
        <v>4</v>
      </c>
      <c r="D532" s="112"/>
      <c r="E532" s="2">
        <f t="shared" si="28"/>
        <v>0</v>
      </c>
    </row>
    <row r="533" spans="1:5" x14ac:dyDescent="0.25">
      <c r="A533">
        <f t="shared" si="29"/>
        <v>530</v>
      </c>
      <c r="B533">
        <v>22</v>
      </c>
      <c r="C533">
        <v>5</v>
      </c>
      <c r="D533" s="112"/>
      <c r="E533" s="2">
        <f t="shared" si="28"/>
        <v>0</v>
      </c>
    </row>
    <row r="534" spans="1:5" x14ac:dyDescent="0.25">
      <c r="A534">
        <f t="shared" si="29"/>
        <v>531</v>
      </c>
      <c r="B534">
        <v>22</v>
      </c>
      <c r="C534">
        <v>6</v>
      </c>
      <c r="D534" s="112"/>
      <c r="E534" s="2">
        <f t="shared" si="28"/>
        <v>0</v>
      </c>
    </row>
    <row r="535" spans="1:5" x14ac:dyDescent="0.25">
      <c r="A535">
        <f t="shared" si="29"/>
        <v>532</v>
      </c>
      <c r="B535">
        <v>22</v>
      </c>
      <c r="C535">
        <v>7</v>
      </c>
      <c r="D535" s="112"/>
      <c r="E535" s="2">
        <f t="shared" si="28"/>
        <v>0</v>
      </c>
    </row>
    <row r="536" spans="1:5" x14ac:dyDescent="0.25">
      <c r="A536">
        <f t="shared" si="29"/>
        <v>533</v>
      </c>
      <c r="B536">
        <v>22</v>
      </c>
      <c r="C536">
        <v>8</v>
      </c>
      <c r="D536" s="112"/>
      <c r="E536" s="2">
        <f t="shared" si="28"/>
        <v>0</v>
      </c>
    </row>
    <row r="537" spans="1:5" x14ac:dyDescent="0.25">
      <c r="A537">
        <f t="shared" si="29"/>
        <v>534</v>
      </c>
      <c r="B537">
        <v>22</v>
      </c>
      <c r="C537">
        <v>9</v>
      </c>
      <c r="D537" s="112"/>
      <c r="E537" s="2">
        <f t="shared" si="28"/>
        <v>0</v>
      </c>
    </row>
    <row r="538" spans="1:5" x14ac:dyDescent="0.25">
      <c r="A538">
        <f t="shared" si="29"/>
        <v>535</v>
      </c>
      <c r="B538">
        <v>22</v>
      </c>
      <c r="C538">
        <v>10</v>
      </c>
      <c r="D538" s="112"/>
      <c r="E538" s="2">
        <f t="shared" si="28"/>
        <v>0</v>
      </c>
    </row>
    <row r="539" spans="1:5" x14ac:dyDescent="0.25">
      <c r="A539">
        <f t="shared" si="29"/>
        <v>536</v>
      </c>
      <c r="B539">
        <v>22</v>
      </c>
      <c r="C539">
        <v>11</v>
      </c>
      <c r="D539" s="112"/>
      <c r="E539" s="2">
        <f t="shared" si="28"/>
        <v>0</v>
      </c>
    </row>
    <row r="540" spans="1:5" x14ac:dyDescent="0.25">
      <c r="A540">
        <f t="shared" si="29"/>
        <v>537</v>
      </c>
      <c r="B540">
        <v>22</v>
      </c>
      <c r="C540">
        <v>12</v>
      </c>
      <c r="D540" s="112"/>
      <c r="E540" s="2">
        <f t="shared" si="28"/>
        <v>0</v>
      </c>
    </row>
    <row r="541" spans="1:5" x14ac:dyDescent="0.25">
      <c r="A541">
        <f t="shared" si="29"/>
        <v>538</v>
      </c>
      <c r="B541">
        <v>22</v>
      </c>
      <c r="C541">
        <v>13</v>
      </c>
      <c r="D541" s="112"/>
      <c r="E541" s="2">
        <f t="shared" si="28"/>
        <v>0</v>
      </c>
    </row>
    <row r="542" spans="1:5" x14ac:dyDescent="0.25">
      <c r="A542">
        <f t="shared" si="29"/>
        <v>539</v>
      </c>
      <c r="B542">
        <v>22</v>
      </c>
      <c r="C542">
        <v>14</v>
      </c>
      <c r="D542" s="112"/>
      <c r="E542" s="2">
        <f t="shared" si="28"/>
        <v>0</v>
      </c>
    </row>
    <row r="543" spans="1:5" x14ac:dyDescent="0.25">
      <c r="A543">
        <f t="shared" si="29"/>
        <v>540</v>
      </c>
      <c r="B543">
        <v>22</v>
      </c>
      <c r="C543">
        <v>15</v>
      </c>
      <c r="D543" s="112"/>
      <c r="E543" s="2">
        <f t="shared" si="28"/>
        <v>0</v>
      </c>
    </row>
    <row r="544" spans="1:5" x14ac:dyDescent="0.25">
      <c r="A544">
        <f t="shared" si="29"/>
        <v>541</v>
      </c>
      <c r="B544">
        <v>22</v>
      </c>
      <c r="C544">
        <v>16</v>
      </c>
      <c r="D544" s="112"/>
      <c r="E544" s="2">
        <f t="shared" si="28"/>
        <v>0</v>
      </c>
    </row>
    <row r="545" spans="1:5" x14ac:dyDescent="0.25">
      <c r="A545">
        <f t="shared" si="29"/>
        <v>542</v>
      </c>
      <c r="B545">
        <v>22</v>
      </c>
      <c r="C545">
        <v>17</v>
      </c>
      <c r="D545" s="112"/>
      <c r="E545" s="2">
        <f t="shared" si="28"/>
        <v>0</v>
      </c>
    </row>
    <row r="546" spans="1:5" x14ac:dyDescent="0.25">
      <c r="A546">
        <f t="shared" si="29"/>
        <v>543</v>
      </c>
      <c r="B546">
        <v>22</v>
      </c>
      <c r="C546">
        <v>18</v>
      </c>
      <c r="D546" s="112"/>
      <c r="E546" s="2">
        <f t="shared" si="28"/>
        <v>0</v>
      </c>
    </row>
    <row r="547" spans="1:5" x14ac:dyDescent="0.25">
      <c r="A547">
        <f t="shared" si="29"/>
        <v>544</v>
      </c>
      <c r="B547">
        <v>22</v>
      </c>
      <c r="C547">
        <v>19</v>
      </c>
      <c r="D547" s="112"/>
      <c r="E547" s="2">
        <f t="shared" si="28"/>
        <v>0</v>
      </c>
    </row>
    <row r="548" spans="1:5" x14ac:dyDescent="0.25">
      <c r="A548">
        <f t="shared" si="29"/>
        <v>545</v>
      </c>
      <c r="B548">
        <v>22</v>
      </c>
      <c r="C548">
        <v>20</v>
      </c>
      <c r="D548" s="112"/>
      <c r="E548" s="2">
        <f t="shared" si="28"/>
        <v>0</v>
      </c>
    </row>
    <row r="549" spans="1:5" x14ac:dyDescent="0.25">
      <c r="A549">
        <f t="shared" si="29"/>
        <v>546</v>
      </c>
      <c r="B549">
        <v>22</v>
      </c>
      <c r="C549">
        <v>21</v>
      </c>
      <c r="D549" s="112"/>
      <c r="E549" s="2">
        <f t="shared" si="28"/>
        <v>0</v>
      </c>
    </row>
    <row r="550" spans="1:5" x14ac:dyDescent="0.25">
      <c r="A550">
        <f t="shared" si="29"/>
        <v>547</v>
      </c>
      <c r="B550">
        <v>22</v>
      </c>
      <c r="C550">
        <v>22</v>
      </c>
      <c r="D550" s="112"/>
      <c r="E550" s="2">
        <f t="shared" si="28"/>
        <v>0</v>
      </c>
    </row>
    <row r="551" spans="1:5" x14ac:dyDescent="0.25">
      <c r="A551">
        <f t="shared" si="29"/>
        <v>548</v>
      </c>
      <c r="B551">
        <v>22</v>
      </c>
      <c r="C551">
        <v>23</v>
      </c>
      <c r="D551" s="112"/>
      <c r="E551" s="2">
        <f t="shared" si="28"/>
        <v>0</v>
      </c>
    </row>
    <row r="552" spans="1:5" x14ac:dyDescent="0.25">
      <c r="A552">
        <f t="shared" si="29"/>
        <v>549</v>
      </c>
      <c r="B552">
        <v>22</v>
      </c>
      <c r="C552">
        <v>24</v>
      </c>
      <c r="D552" s="112"/>
      <c r="E552" s="2">
        <f t="shared" si="28"/>
        <v>0</v>
      </c>
    </row>
    <row r="553" spans="1:5" x14ac:dyDescent="0.25">
      <c r="A553">
        <f t="shared" si="29"/>
        <v>550</v>
      </c>
      <c r="B553">
        <v>22</v>
      </c>
      <c r="C553">
        <v>25</v>
      </c>
      <c r="D553" s="112"/>
      <c r="E553" s="2">
        <f t="shared" si="28"/>
        <v>0</v>
      </c>
    </row>
    <row r="554" spans="1:5" x14ac:dyDescent="0.25">
      <c r="A554">
        <f t="shared" si="29"/>
        <v>551</v>
      </c>
      <c r="B554">
        <v>23</v>
      </c>
      <c r="C554">
        <v>1</v>
      </c>
      <c r="D554" s="112"/>
      <c r="E554" s="2">
        <f t="shared" si="28"/>
        <v>0</v>
      </c>
    </row>
    <row r="555" spans="1:5" x14ac:dyDescent="0.25">
      <c r="A555">
        <f t="shared" si="29"/>
        <v>552</v>
      </c>
      <c r="B555">
        <v>23</v>
      </c>
      <c r="C555">
        <v>2</v>
      </c>
      <c r="D555" s="112"/>
      <c r="E555" s="2">
        <f t="shared" si="28"/>
        <v>0</v>
      </c>
    </row>
    <row r="556" spans="1:5" x14ac:dyDescent="0.25">
      <c r="A556">
        <f t="shared" si="29"/>
        <v>553</v>
      </c>
      <c r="B556">
        <v>23</v>
      </c>
      <c r="C556">
        <v>3</v>
      </c>
      <c r="D556" s="112"/>
      <c r="E556" s="2">
        <f t="shared" si="28"/>
        <v>0</v>
      </c>
    </row>
    <row r="557" spans="1:5" x14ac:dyDescent="0.25">
      <c r="A557">
        <f t="shared" si="29"/>
        <v>554</v>
      </c>
      <c r="B557">
        <v>23</v>
      </c>
      <c r="C557">
        <v>4</v>
      </c>
      <c r="D557" s="112"/>
      <c r="E557" s="2">
        <f t="shared" si="28"/>
        <v>0</v>
      </c>
    </row>
    <row r="558" spans="1:5" x14ac:dyDescent="0.25">
      <c r="A558">
        <f t="shared" si="29"/>
        <v>555</v>
      </c>
      <c r="B558">
        <v>23</v>
      </c>
      <c r="C558">
        <v>5</v>
      </c>
      <c r="D558" s="112"/>
      <c r="E558" s="2">
        <f t="shared" si="28"/>
        <v>0</v>
      </c>
    </row>
    <row r="559" spans="1:5" x14ac:dyDescent="0.25">
      <c r="A559">
        <f t="shared" si="29"/>
        <v>556</v>
      </c>
      <c r="B559">
        <v>23</v>
      </c>
      <c r="C559">
        <v>6</v>
      </c>
      <c r="D559" s="112"/>
      <c r="E559" s="2">
        <f t="shared" si="28"/>
        <v>0</v>
      </c>
    </row>
    <row r="560" spans="1:5" x14ac:dyDescent="0.25">
      <c r="A560">
        <f t="shared" si="29"/>
        <v>557</v>
      </c>
      <c r="B560">
        <v>23</v>
      </c>
      <c r="C560">
        <v>7</v>
      </c>
      <c r="D560" s="112"/>
      <c r="E560" s="2">
        <f t="shared" si="28"/>
        <v>0</v>
      </c>
    </row>
    <row r="561" spans="1:5" x14ac:dyDescent="0.25">
      <c r="A561">
        <f t="shared" si="29"/>
        <v>558</v>
      </c>
      <c r="B561">
        <v>23</v>
      </c>
      <c r="C561">
        <v>8</v>
      </c>
      <c r="D561" s="112"/>
      <c r="E561" s="2">
        <f t="shared" si="28"/>
        <v>0</v>
      </c>
    </row>
    <row r="562" spans="1:5" x14ac:dyDescent="0.25">
      <c r="A562">
        <f t="shared" si="29"/>
        <v>559</v>
      </c>
      <c r="B562">
        <v>23</v>
      </c>
      <c r="C562">
        <v>9</v>
      </c>
      <c r="D562" s="112"/>
      <c r="E562" s="2">
        <f t="shared" si="28"/>
        <v>0</v>
      </c>
    </row>
    <row r="563" spans="1:5" x14ac:dyDescent="0.25">
      <c r="A563">
        <f t="shared" si="29"/>
        <v>560</v>
      </c>
      <c r="B563">
        <v>23</v>
      </c>
      <c r="C563">
        <v>10</v>
      </c>
      <c r="D563" s="112"/>
      <c r="E563" s="2">
        <f t="shared" si="28"/>
        <v>0</v>
      </c>
    </row>
    <row r="564" spans="1:5" x14ac:dyDescent="0.25">
      <c r="A564">
        <f t="shared" si="29"/>
        <v>561</v>
      </c>
      <c r="B564">
        <v>23</v>
      </c>
      <c r="C564">
        <v>11</v>
      </c>
      <c r="D564" s="112"/>
      <c r="E564" s="2">
        <f t="shared" si="28"/>
        <v>0</v>
      </c>
    </row>
    <row r="565" spans="1:5" x14ac:dyDescent="0.25">
      <c r="A565">
        <f t="shared" si="29"/>
        <v>562</v>
      </c>
      <c r="B565">
        <v>23</v>
      </c>
      <c r="C565">
        <v>12</v>
      </c>
      <c r="D565" s="112"/>
      <c r="E565" s="2">
        <f t="shared" si="28"/>
        <v>0</v>
      </c>
    </row>
    <row r="566" spans="1:5" x14ac:dyDescent="0.25">
      <c r="A566">
        <f t="shared" si="29"/>
        <v>563</v>
      </c>
      <c r="B566">
        <v>23</v>
      </c>
      <c r="C566">
        <v>13</v>
      </c>
      <c r="D566" s="112"/>
      <c r="E566" s="2">
        <f t="shared" si="28"/>
        <v>0</v>
      </c>
    </row>
    <row r="567" spans="1:5" x14ac:dyDescent="0.25">
      <c r="A567">
        <f t="shared" si="29"/>
        <v>564</v>
      </c>
      <c r="B567">
        <v>23</v>
      </c>
      <c r="C567">
        <v>14</v>
      </c>
      <c r="D567" s="112"/>
      <c r="E567" s="2">
        <f t="shared" si="28"/>
        <v>0</v>
      </c>
    </row>
    <row r="568" spans="1:5" x14ac:dyDescent="0.25">
      <c r="A568">
        <f t="shared" si="29"/>
        <v>565</v>
      </c>
      <c r="B568">
        <v>23</v>
      </c>
      <c r="C568">
        <v>15</v>
      </c>
      <c r="D568" s="112"/>
      <c r="E568" s="2">
        <f t="shared" si="28"/>
        <v>0</v>
      </c>
    </row>
    <row r="569" spans="1:5" x14ac:dyDescent="0.25">
      <c r="A569">
        <f t="shared" si="29"/>
        <v>566</v>
      </c>
      <c r="B569">
        <v>23</v>
      </c>
      <c r="C569">
        <v>16</v>
      </c>
      <c r="D569" s="112"/>
      <c r="E569" s="2">
        <f t="shared" si="28"/>
        <v>0</v>
      </c>
    </row>
    <row r="570" spans="1:5" x14ac:dyDescent="0.25">
      <c r="A570">
        <f t="shared" si="29"/>
        <v>567</v>
      </c>
      <c r="B570">
        <v>23</v>
      </c>
      <c r="C570">
        <v>17</v>
      </c>
      <c r="D570" s="112"/>
      <c r="E570" s="2">
        <f t="shared" si="28"/>
        <v>0</v>
      </c>
    </row>
    <row r="571" spans="1:5" x14ac:dyDescent="0.25">
      <c r="A571">
        <f t="shared" si="29"/>
        <v>568</v>
      </c>
      <c r="B571">
        <v>23</v>
      </c>
      <c r="C571">
        <v>18</v>
      </c>
      <c r="D571" s="112"/>
      <c r="E571" s="2">
        <f t="shared" si="28"/>
        <v>0</v>
      </c>
    </row>
    <row r="572" spans="1:5" x14ac:dyDescent="0.25">
      <c r="A572">
        <f t="shared" si="29"/>
        <v>569</v>
      </c>
      <c r="B572">
        <v>23</v>
      </c>
      <c r="C572">
        <v>19</v>
      </c>
      <c r="D572" s="112"/>
      <c r="E572" s="2">
        <f t="shared" si="28"/>
        <v>0</v>
      </c>
    </row>
    <row r="573" spans="1:5" x14ac:dyDescent="0.25">
      <c r="A573">
        <f t="shared" si="29"/>
        <v>570</v>
      </c>
      <c r="B573">
        <v>23</v>
      </c>
      <c r="C573">
        <v>20</v>
      </c>
      <c r="D573" s="112"/>
      <c r="E573" s="2">
        <f t="shared" si="28"/>
        <v>0</v>
      </c>
    </row>
    <row r="574" spans="1:5" x14ac:dyDescent="0.25">
      <c r="A574">
        <f t="shared" si="29"/>
        <v>571</v>
      </c>
      <c r="B574">
        <v>23</v>
      </c>
      <c r="C574">
        <v>21</v>
      </c>
      <c r="D574" s="112"/>
      <c r="E574" s="2">
        <f t="shared" si="28"/>
        <v>0</v>
      </c>
    </row>
    <row r="575" spans="1:5" x14ac:dyDescent="0.25">
      <c r="A575">
        <f t="shared" si="29"/>
        <v>572</v>
      </c>
      <c r="B575">
        <v>23</v>
      </c>
      <c r="C575">
        <v>22</v>
      </c>
      <c r="D575" s="112"/>
      <c r="E575" s="2">
        <f t="shared" si="28"/>
        <v>0</v>
      </c>
    </row>
    <row r="576" spans="1:5" x14ac:dyDescent="0.25">
      <c r="A576">
        <f t="shared" si="29"/>
        <v>573</v>
      </c>
      <c r="B576">
        <v>23</v>
      </c>
      <c r="C576">
        <v>23</v>
      </c>
      <c r="D576" s="112"/>
      <c r="E576" s="2">
        <f t="shared" si="28"/>
        <v>0</v>
      </c>
    </row>
    <row r="577" spans="1:5" x14ac:dyDescent="0.25">
      <c r="A577">
        <f t="shared" si="29"/>
        <v>574</v>
      </c>
      <c r="B577">
        <v>23</v>
      </c>
      <c r="C577">
        <v>24</v>
      </c>
      <c r="D577" s="112"/>
      <c r="E577" s="2">
        <f t="shared" si="28"/>
        <v>0</v>
      </c>
    </row>
    <row r="578" spans="1:5" x14ac:dyDescent="0.25">
      <c r="A578">
        <f t="shared" si="29"/>
        <v>575</v>
      </c>
      <c r="B578">
        <v>23</v>
      </c>
      <c r="C578">
        <v>25</v>
      </c>
      <c r="D578" s="112"/>
      <c r="E578" s="2">
        <f t="shared" si="28"/>
        <v>0</v>
      </c>
    </row>
    <row r="579" spans="1:5" x14ac:dyDescent="0.25">
      <c r="A579">
        <f t="shared" si="29"/>
        <v>576</v>
      </c>
      <c r="B579">
        <v>24</v>
      </c>
      <c r="C579">
        <v>1</v>
      </c>
      <c r="D579" s="112"/>
      <c r="E579" s="2">
        <f t="shared" si="28"/>
        <v>0</v>
      </c>
    </row>
    <row r="580" spans="1:5" x14ac:dyDescent="0.25">
      <c r="A580">
        <f t="shared" si="29"/>
        <v>577</v>
      </c>
      <c r="B580">
        <v>24</v>
      </c>
      <c r="C580">
        <v>2</v>
      </c>
      <c r="D580" s="112"/>
      <c r="E580" s="2">
        <f t="shared" si="28"/>
        <v>0</v>
      </c>
    </row>
    <row r="581" spans="1:5" x14ac:dyDescent="0.25">
      <c r="A581">
        <f t="shared" si="29"/>
        <v>578</v>
      </c>
      <c r="B581">
        <v>24</v>
      </c>
      <c r="C581">
        <v>3</v>
      </c>
      <c r="D581" s="112"/>
      <c r="E581" s="2">
        <f t="shared" ref="E581:E628" si="30">D581/2877.764</f>
        <v>0</v>
      </c>
    </row>
    <row r="582" spans="1:5" x14ac:dyDescent="0.25">
      <c r="A582">
        <f t="shared" ref="A582:A628" si="31">A581+1</f>
        <v>579</v>
      </c>
      <c r="B582">
        <v>24</v>
      </c>
      <c r="C582">
        <v>4</v>
      </c>
      <c r="D582" s="112"/>
      <c r="E582" s="2">
        <f t="shared" si="30"/>
        <v>0</v>
      </c>
    </row>
    <row r="583" spans="1:5" x14ac:dyDescent="0.25">
      <c r="A583">
        <f t="shared" si="31"/>
        <v>580</v>
      </c>
      <c r="B583">
        <v>24</v>
      </c>
      <c r="C583">
        <v>5</v>
      </c>
      <c r="D583" s="112"/>
      <c r="E583" s="2">
        <f t="shared" si="30"/>
        <v>0</v>
      </c>
    </row>
    <row r="584" spans="1:5" x14ac:dyDescent="0.25">
      <c r="A584">
        <f t="shared" si="31"/>
        <v>581</v>
      </c>
      <c r="B584">
        <v>24</v>
      </c>
      <c r="C584">
        <v>6</v>
      </c>
      <c r="D584" s="112"/>
      <c r="E584" s="2">
        <f t="shared" si="30"/>
        <v>0</v>
      </c>
    </row>
    <row r="585" spans="1:5" x14ac:dyDescent="0.25">
      <c r="A585">
        <f t="shared" si="31"/>
        <v>582</v>
      </c>
      <c r="B585">
        <v>24</v>
      </c>
      <c r="C585">
        <v>7</v>
      </c>
      <c r="D585" s="112"/>
      <c r="E585" s="2">
        <f t="shared" si="30"/>
        <v>0</v>
      </c>
    </row>
    <row r="586" spans="1:5" x14ac:dyDescent="0.25">
      <c r="A586">
        <f t="shared" si="31"/>
        <v>583</v>
      </c>
      <c r="B586">
        <v>24</v>
      </c>
      <c r="C586">
        <v>8</v>
      </c>
      <c r="D586" s="112"/>
      <c r="E586" s="2">
        <f t="shared" si="30"/>
        <v>0</v>
      </c>
    </row>
    <row r="587" spans="1:5" x14ac:dyDescent="0.25">
      <c r="A587">
        <f t="shared" si="31"/>
        <v>584</v>
      </c>
      <c r="B587">
        <v>24</v>
      </c>
      <c r="C587">
        <v>9</v>
      </c>
      <c r="D587" s="112"/>
      <c r="E587" s="2">
        <f t="shared" si="30"/>
        <v>0</v>
      </c>
    </row>
    <row r="588" spans="1:5" x14ac:dyDescent="0.25">
      <c r="A588">
        <f t="shared" si="31"/>
        <v>585</v>
      </c>
      <c r="B588">
        <v>24</v>
      </c>
      <c r="C588">
        <v>10</v>
      </c>
      <c r="D588" s="112"/>
      <c r="E588" s="2">
        <f t="shared" si="30"/>
        <v>0</v>
      </c>
    </row>
    <row r="589" spans="1:5" x14ac:dyDescent="0.25">
      <c r="A589">
        <f t="shared" si="31"/>
        <v>586</v>
      </c>
      <c r="B589">
        <v>24</v>
      </c>
      <c r="C589">
        <v>11</v>
      </c>
      <c r="D589" s="112"/>
      <c r="E589" s="2">
        <f t="shared" si="30"/>
        <v>0</v>
      </c>
    </row>
    <row r="590" spans="1:5" x14ac:dyDescent="0.25">
      <c r="A590">
        <f t="shared" si="31"/>
        <v>587</v>
      </c>
      <c r="B590">
        <v>24</v>
      </c>
      <c r="C590">
        <v>12</v>
      </c>
      <c r="D590" s="112"/>
      <c r="E590" s="2">
        <f t="shared" si="30"/>
        <v>0</v>
      </c>
    </row>
    <row r="591" spans="1:5" x14ac:dyDescent="0.25">
      <c r="A591">
        <f t="shared" si="31"/>
        <v>588</v>
      </c>
      <c r="B591">
        <v>24</v>
      </c>
      <c r="C591">
        <v>13</v>
      </c>
      <c r="D591" s="112"/>
      <c r="E591" s="2">
        <f t="shared" si="30"/>
        <v>0</v>
      </c>
    </row>
    <row r="592" spans="1:5" x14ac:dyDescent="0.25">
      <c r="A592">
        <f t="shared" si="31"/>
        <v>589</v>
      </c>
      <c r="B592">
        <v>24</v>
      </c>
      <c r="C592">
        <v>14</v>
      </c>
      <c r="D592" s="112"/>
      <c r="E592" s="2">
        <f t="shared" si="30"/>
        <v>0</v>
      </c>
    </row>
    <row r="593" spans="1:5" x14ac:dyDescent="0.25">
      <c r="A593">
        <f t="shared" si="31"/>
        <v>590</v>
      </c>
      <c r="B593">
        <v>24</v>
      </c>
      <c r="C593">
        <v>15</v>
      </c>
      <c r="D593" s="112"/>
      <c r="E593" s="2">
        <f t="shared" si="30"/>
        <v>0</v>
      </c>
    </row>
    <row r="594" spans="1:5" x14ac:dyDescent="0.25">
      <c r="A594">
        <f t="shared" si="31"/>
        <v>591</v>
      </c>
      <c r="B594">
        <v>24</v>
      </c>
      <c r="C594">
        <v>16</v>
      </c>
      <c r="D594" s="112"/>
      <c r="E594" s="2">
        <f t="shared" si="30"/>
        <v>0</v>
      </c>
    </row>
    <row r="595" spans="1:5" x14ac:dyDescent="0.25">
      <c r="A595">
        <f t="shared" si="31"/>
        <v>592</v>
      </c>
      <c r="B595">
        <v>24</v>
      </c>
      <c r="C595">
        <v>17</v>
      </c>
      <c r="D595" s="112"/>
      <c r="E595" s="2">
        <f t="shared" si="30"/>
        <v>0</v>
      </c>
    </row>
    <row r="596" spans="1:5" x14ac:dyDescent="0.25">
      <c r="A596">
        <f t="shared" si="31"/>
        <v>593</v>
      </c>
      <c r="B596">
        <v>24</v>
      </c>
      <c r="C596">
        <v>18</v>
      </c>
      <c r="D596" s="112"/>
      <c r="E596" s="2">
        <f t="shared" si="30"/>
        <v>0</v>
      </c>
    </row>
    <row r="597" spans="1:5" x14ac:dyDescent="0.25">
      <c r="A597">
        <f t="shared" si="31"/>
        <v>594</v>
      </c>
      <c r="B597">
        <v>24</v>
      </c>
      <c r="C597">
        <v>19</v>
      </c>
      <c r="D597" s="112"/>
      <c r="E597" s="2">
        <f t="shared" si="30"/>
        <v>0</v>
      </c>
    </row>
    <row r="598" spans="1:5" x14ac:dyDescent="0.25">
      <c r="A598">
        <f t="shared" si="31"/>
        <v>595</v>
      </c>
      <c r="B598">
        <v>24</v>
      </c>
      <c r="C598">
        <v>20</v>
      </c>
      <c r="D598" s="112"/>
      <c r="E598" s="2">
        <f t="shared" si="30"/>
        <v>0</v>
      </c>
    </row>
    <row r="599" spans="1:5" x14ac:dyDescent="0.25">
      <c r="A599">
        <f t="shared" si="31"/>
        <v>596</v>
      </c>
      <c r="B599">
        <v>24</v>
      </c>
      <c r="C599">
        <v>21</v>
      </c>
      <c r="D599" s="112"/>
      <c r="E599" s="2">
        <f t="shared" si="30"/>
        <v>0</v>
      </c>
    </row>
    <row r="600" spans="1:5" x14ac:dyDescent="0.25">
      <c r="A600">
        <f t="shared" si="31"/>
        <v>597</v>
      </c>
      <c r="B600">
        <v>24</v>
      </c>
      <c r="C600">
        <v>22</v>
      </c>
      <c r="D600" s="112"/>
      <c r="E600" s="2">
        <f t="shared" si="30"/>
        <v>0</v>
      </c>
    </row>
    <row r="601" spans="1:5" x14ac:dyDescent="0.25">
      <c r="A601">
        <f t="shared" si="31"/>
        <v>598</v>
      </c>
      <c r="B601">
        <v>24</v>
      </c>
      <c r="C601">
        <v>23</v>
      </c>
      <c r="D601" s="112"/>
      <c r="E601" s="2">
        <f t="shared" si="30"/>
        <v>0</v>
      </c>
    </row>
    <row r="602" spans="1:5" x14ac:dyDescent="0.25">
      <c r="A602">
        <f t="shared" si="31"/>
        <v>599</v>
      </c>
      <c r="B602">
        <v>24</v>
      </c>
      <c r="C602">
        <v>24</v>
      </c>
      <c r="D602" s="112"/>
      <c r="E602" s="2">
        <f t="shared" si="30"/>
        <v>0</v>
      </c>
    </row>
    <row r="603" spans="1:5" x14ac:dyDescent="0.25">
      <c r="A603">
        <f t="shared" si="31"/>
        <v>600</v>
      </c>
      <c r="B603">
        <v>24</v>
      </c>
      <c r="C603">
        <v>25</v>
      </c>
      <c r="D603" s="112"/>
      <c r="E603" s="2">
        <f t="shared" si="30"/>
        <v>0</v>
      </c>
    </row>
    <row r="604" spans="1:5" x14ac:dyDescent="0.25">
      <c r="A604">
        <f t="shared" si="31"/>
        <v>601</v>
      </c>
      <c r="B604">
        <v>25</v>
      </c>
      <c r="C604">
        <v>1</v>
      </c>
      <c r="D604" s="112"/>
      <c r="E604" s="2">
        <f t="shared" si="30"/>
        <v>0</v>
      </c>
    </row>
    <row r="605" spans="1:5" x14ac:dyDescent="0.25">
      <c r="A605">
        <f t="shared" si="31"/>
        <v>602</v>
      </c>
      <c r="B605">
        <v>25</v>
      </c>
      <c r="C605">
        <v>2</v>
      </c>
      <c r="D605" s="112"/>
      <c r="E605" s="2">
        <f t="shared" si="30"/>
        <v>0</v>
      </c>
    </row>
    <row r="606" spans="1:5" x14ac:dyDescent="0.25">
      <c r="A606">
        <f t="shared" si="31"/>
        <v>603</v>
      </c>
      <c r="B606">
        <v>25</v>
      </c>
      <c r="C606">
        <v>3</v>
      </c>
      <c r="D606" s="112"/>
      <c r="E606" s="2">
        <f t="shared" si="30"/>
        <v>0</v>
      </c>
    </row>
    <row r="607" spans="1:5" x14ac:dyDescent="0.25">
      <c r="A607">
        <f t="shared" si="31"/>
        <v>604</v>
      </c>
      <c r="B607">
        <v>25</v>
      </c>
      <c r="C607">
        <v>4</v>
      </c>
      <c r="D607" s="112"/>
      <c r="E607" s="2">
        <f t="shared" si="30"/>
        <v>0</v>
      </c>
    </row>
    <row r="608" spans="1:5" x14ac:dyDescent="0.25">
      <c r="A608">
        <f t="shared" si="31"/>
        <v>605</v>
      </c>
      <c r="B608">
        <v>25</v>
      </c>
      <c r="C608">
        <v>5</v>
      </c>
      <c r="D608" s="112"/>
      <c r="E608" s="2">
        <f t="shared" si="30"/>
        <v>0</v>
      </c>
    </row>
    <row r="609" spans="1:5" x14ac:dyDescent="0.25">
      <c r="A609">
        <f t="shared" si="31"/>
        <v>606</v>
      </c>
      <c r="B609">
        <v>25</v>
      </c>
      <c r="C609">
        <v>6</v>
      </c>
      <c r="D609" s="112"/>
      <c r="E609" s="2">
        <f t="shared" si="30"/>
        <v>0</v>
      </c>
    </row>
    <row r="610" spans="1:5" x14ac:dyDescent="0.25">
      <c r="A610">
        <f t="shared" si="31"/>
        <v>607</v>
      </c>
      <c r="B610">
        <v>25</v>
      </c>
      <c r="C610">
        <v>7</v>
      </c>
      <c r="D610" s="112"/>
      <c r="E610" s="2">
        <f t="shared" si="30"/>
        <v>0</v>
      </c>
    </row>
    <row r="611" spans="1:5" x14ac:dyDescent="0.25">
      <c r="A611">
        <f t="shared" si="31"/>
        <v>608</v>
      </c>
      <c r="B611">
        <v>25</v>
      </c>
      <c r="C611">
        <v>8</v>
      </c>
      <c r="D611" s="112"/>
      <c r="E611" s="2">
        <f t="shared" si="30"/>
        <v>0</v>
      </c>
    </row>
    <row r="612" spans="1:5" x14ac:dyDescent="0.25">
      <c r="A612">
        <f t="shared" si="31"/>
        <v>609</v>
      </c>
      <c r="B612">
        <v>25</v>
      </c>
      <c r="C612">
        <v>9</v>
      </c>
      <c r="D612" s="112"/>
      <c r="E612" s="2">
        <f t="shared" si="30"/>
        <v>0</v>
      </c>
    </row>
    <row r="613" spans="1:5" x14ac:dyDescent="0.25">
      <c r="A613">
        <f t="shared" si="31"/>
        <v>610</v>
      </c>
      <c r="B613">
        <v>25</v>
      </c>
      <c r="C613">
        <v>10</v>
      </c>
      <c r="D613" s="112"/>
      <c r="E613" s="2">
        <f t="shared" si="30"/>
        <v>0</v>
      </c>
    </row>
    <row r="614" spans="1:5" x14ac:dyDescent="0.25">
      <c r="A614">
        <f t="shared" si="31"/>
        <v>611</v>
      </c>
      <c r="B614">
        <v>25</v>
      </c>
      <c r="C614">
        <v>11</v>
      </c>
      <c r="D614" s="112"/>
      <c r="E614" s="2">
        <f t="shared" si="30"/>
        <v>0</v>
      </c>
    </row>
    <row r="615" spans="1:5" x14ac:dyDescent="0.25">
      <c r="A615">
        <f t="shared" si="31"/>
        <v>612</v>
      </c>
      <c r="B615">
        <v>25</v>
      </c>
      <c r="C615">
        <v>12</v>
      </c>
      <c r="D615" s="112"/>
      <c r="E615" s="2">
        <f t="shared" si="30"/>
        <v>0</v>
      </c>
    </row>
    <row r="616" spans="1:5" x14ac:dyDescent="0.25">
      <c r="A616">
        <f t="shared" si="31"/>
        <v>613</v>
      </c>
      <c r="B616">
        <v>25</v>
      </c>
      <c r="C616">
        <v>13</v>
      </c>
      <c r="D616" s="112"/>
      <c r="E616" s="2">
        <f t="shared" si="30"/>
        <v>0</v>
      </c>
    </row>
    <row r="617" spans="1:5" x14ac:dyDescent="0.25">
      <c r="A617">
        <f t="shared" si="31"/>
        <v>614</v>
      </c>
      <c r="B617">
        <v>25</v>
      </c>
      <c r="C617">
        <v>14</v>
      </c>
      <c r="D617" s="112"/>
      <c r="E617" s="2">
        <f t="shared" si="30"/>
        <v>0</v>
      </c>
    </row>
    <row r="618" spans="1:5" x14ac:dyDescent="0.25">
      <c r="A618">
        <f t="shared" si="31"/>
        <v>615</v>
      </c>
      <c r="B618">
        <v>25</v>
      </c>
      <c r="C618">
        <v>15</v>
      </c>
      <c r="D618" s="112"/>
      <c r="E618" s="2">
        <f t="shared" si="30"/>
        <v>0</v>
      </c>
    </row>
    <row r="619" spans="1:5" x14ac:dyDescent="0.25">
      <c r="A619">
        <f t="shared" si="31"/>
        <v>616</v>
      </c>
      <c r="B619">
        <v>25</v>
      </c>
      <c r="C619">
        <v>16</v>
      </c>
      <c r="D619" s="112"/>
      <c r="E619" s="2">
        <f t="shared" si="30"/>
        <v>0</v>
      </c>
    </row>
    <row r="620" spans="1:5" x14ac:dyDescent="0.25">
      <c r="A620">
        <f t="shared" si="31"/>
        <v>617</v>
      </c>
      <c r="B620">
        <v>25</v>
      </c>
      <c r="C620">
        <v>17</v>
      </c>
      <c r="D620" s="112"/>
      <c r="E620" s="2">
        <f t="shared" si="30"/>
        <v>0</v>
      </c>
    </row>
    <row r="621" spans="1:5" x14ac:dyDescent="0.25">
      <c r="A621">
        <f t="shared" si="31"/>
        <v>618</v>
      </c>
      <c r="B621">
        <v>25</v>
      </c>
      <c r="C621">
        <v>18</v>
      </c>
      <c r="D621" s="112"/>
      <c r="E621" s="2">
        <f t="shared" si="30"/>
        <v>0</v>
      </c>
    </row>
    <row r="622" spans="1:5" x14ac:dyDescent="0.25">
      <c r="A622">
        <f t="shared" si="31"/>
        <v>619</v>
      </c>
      <c r="B622">
        <v>25</v>
      </c>
      <c r="C622">
        <v>19</v>
      </c>
      <c r="D622" s="112"/>
      <c r="E622" s="2">
        <f t="shared" si="30"/>
        <v>0</v>
      </c>
    </row>
    <row r="623" spans="1:5" x14ac:dyDescent="0.25">
      <c r="A623">
        <f t="shared" si="31"/>
        <v>620</v>
      </c>
      <c r="B623">
        <v>25</v>
      </c>
      <c r="C623">
        <v>20</v>
      </c>
      <c r="D623" s="112"/>
      <c r="E623" s="2">
        <f t="shared" si="30"/>
        <v>0</v>
      </c>
    </row>
    <row r="624" spans="1:5" x14ac:dyDescent="0.25">
      <c r="A624">
        <f t="shared" si="31"/>
        <v>621</v>
      </c>
      <c r="B624">
        <v>25</v>
      </c>
      <c r="C624">
        <v>21</v>
      </c>
      <c r="D624" s="112"/>
      <c r="E624" s="2">
        <f t="shared" si="30"/>
        <v>0</v>
      </c>
    </row>
    <row r="625" spans="1:5" x14ac:dyDescent="0.25">
      <c r="A625">
        <f t="shared" si="31"/>
        <v>622</v>
      </c>
      <c r="B625">
        <v>25</v>
      </c>
      <c r="C625">
        <v>22</v>
      </c>
      <c r="D625" s="112"/>
      <c r="E625" s="2">
        <f t="shared" si="30"/>
        <v>0</v>
      </c>
    </row>
    <row r="626" spans="1:5" x14ac:dyDescent="0.25">
      <c r="A626">
        <f t="shared" si="31"/>
        <v>623</v>
      </c>
      <c r="B626">
        <v>25</v>
      </c>
      <c r="C626">
        <v>23</v>
      </c>
      <c r="D626" s="112"/>
      <c r="E626" s="2">
        <f t="shared" si="30"/>
        <v>0</v>
      </c>
    </row>
    <row r="627" spans="1:5" x14ac:dyDescent="0.25">
      <c r="A627">
        <f t="shared" si="31"/>
        <v>624</v>
      </c>
      <c r="B627">
        <v>25</v>
      </c>
      <c r="C627">
        <v>24</v>
      </c>
      <c r="D627" s="112"/>
      <c r="E627" s="2">
        <f t="shared" si="30"/>
        <v>0</v>
      </c>
    </row>
    <row r="628" spans="1:5" x14ac:dyDescent="0.25">
      <c r="A628">
        <f t="shared" si="31"/>
        <v>625</v>
      </c>
      <c r="B628">
        <v>25</v>
      </c>
      <c r="C628">
        <v>25</v>
      </c>
      <c r="D628" s="112"/>
      <c r="E628" s="2">
        <f t="shared" si="30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35"/>
  <sheetViews>
    <sheetView showZeros="0" zoomScale="85" zoomScaleNormal="85" workbookViewId="0">
      <selection activeCell="B4" sqref="B4"/>
    </sheetView>
  </sheetViews>
  <sheetFormatPr defaultRowHeight="15" x14ac:dyDescent="0.25"/>
  <cols>
    <col min="26" max="26" width="9.140625" style="89"/>
  </cols>
  <sheetData>
    <row r="1" spans="1:28" ht="21" thickBot="1" x14ac:dyDescent="0.35">
      <c r="A1" s="15"/>
      <c r="M1" s="16"/>
      <c r="P1" s="16" t="s">
        <v>91</v>
      </c>
      <c r="Q1" s="16"/>
      <c r="R1" s="16"/>
      <c r="S1" s="16"/>
      <c r="Y1" s="17"/>
      <c r="Z1" s="17"/>
    </row>
    <row r="2" spans="1:28" ht="16.5" thickTop="1" thickBot="1" x14ac:dyDescent="0.3">
      <c r="A2" s="18" t="s">
        <v>41</v>
      </c>
      <c r="B2" s="19" t="s">
        <v>42</v>
      </c>
      <c r="C2" s="20"/>
      <c r="D2" s="20"/>
      <c r="E2" s="20"/>
      <c r="F2" s="20"/>
      <c r="G2" s="20"/>
      <c r="H2" s="20"/>
      <c r="I2" s="21"/>
      <c r="J2" s="20"/>
      <c r="K2" s="20"/>
      <c r="L2" s="21"/>
      <c r="M2" s="21"/>
      <c r="N2" s="21"/>
      <c r="O2" s="21"/>
      <c r="P2" s="21"/>
      <c r="Q2" s="21"/>
      <c r="R2" s="21"/>
      <c r="S2" s="21"/>
      <c r="T2" s="21"/>
      <c r="U2" s="20"/>
      <c r="V2" s="20"/>
      <c r="W2" s="20"/>
      <c r="X2" s="20"/>
      <c r="Y2" s="22"/>
      <c r="Z2" s="23"/>
      <c r="AA2" s="20"/>
      <c r="AB2" s="20"/>
    </row>
    <row r="3" spans="1:28" ht="16.5" thickTop="1" thickBot="1" x14ac:dyDescent="0.3">
      <c r="A3" s="24" t="s">
        <v>43</v>
      </c>
      <c r="B3" s="25" t="s">
        <v>44</v>
      </c>
      <c r="C3" s="26" t="s">
        <v>45</v>
      </c>
      <c r="D3" s="26" t="s">
        <v>46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51</v>
      </c>
      <c r="J3" s="26" t="s">
        <v>52</v>
      </c>
      <c r="K3" s="26" t="s">
        <v>53</v>
      </c>
      <c r="L3" s="26" t="s">
        <v>54</v>
      </c>
      <c r="M3" s="26" t="s">
        <v>55</v>
      </c>
      <c r="N3" s="26" t="s">
        <v>56</v>
      </c>
      <c r="O3" s="26" t="s">
        <v>57</v>
      </c>
      <c r="P3" s="26" t="s">
        <v>58</v>
      </c>
      <c r="Q3" s="26" t="s">
        <v>59</v>
      </c>
      <c r="R3" s="26" t="s">
        <v>60</v>
      </c>
      <c r="S3" s="26" t="s">
        <v>61</v>
      </c>
      <c r="T3" s="26" t="s">
        <v>62</v>
      </c>
      <c r="U3" s="26" t="s">
        <v>63</v>
      </c>
      <c r="V3" s="26" t="s">
        <v>64</v>
      </c>
      <c r="W3" s="26" t="s">
        <v>65</v>
      </c>
      <c r="X3" s="26" t="s">
        <v>66</v>
      </c>
      <c r="Y3" s="26" t="s">
        <v>39</v>
      </c>
      <c r="Z3" s="27" t="s">
        <v>67</v>
      </c>
      <c r="AA3" s="28" t="s">
        <v>68</v>
      </c>
      <c r="AB3" s="28" t="s">
        <v>69</v>
      </c>
    </row>
    <row r="4" spans="1:28" ht="15.75" thickTop="1" x14ac:dyDescent="0.25">
      <c r="A4" s="29" t="s">
        <v>44</v>
      </c>
      <c r="B4" s="30">
        <f>'Raw data'!E4</f>
        <v>0</v>
      </c>
      <c r="C4" s="31">
        <f>'Raw data'!E5</f>
        <v>0</v>
      </c>
      <c r="D4" s="31">
        <f>'Raw data'!E6</f>
        <v>0</v>
      </c>
      <c r="E4" s="31">
        <f>'Raw data'!E7</f>
        <v>0</v>
      </c>
      <c r="F4" s="31">
        <f>'Raw data'!E8</f>
        <v>0</v>
      </c>
      <c r="G4" s="31">
        <f>'Raw data'!E9</f>
        <v>0</v>
      </c>
      <c r="H4" s="31">
        <f>'Raw data'!E10</f>
        <v>0</v>
      </c>
      <c r="I4" s="31">
        <f>'Raw data'!E11</f>
        <v>0</v>
      </c>
      <c r="J4" s="31">
        <f>'Raw data'!E12</f>
        <v>0</v>
      </c>
      <c r="K4" s="31">
        <f>'Raw data'!E13</f>
        <v>0</v>
      </c>
      <c r="L4" s="31">
        <f>'Raw data'!E14</f>
        <v>0</v>
      </c>
      <c r="M4" s="31">
        <f>'Raw data'!E15</f>
        <v>0</v>
      </c>
      <c r="N4" s="31">
        <f>'Raw data'!E16</f>
        <v>0</v>
      </c>
      <c r="O4" s="31">
        <f>'Raw data'!E17</f>
        <v>0</v>
      </c>
      <c r="P4" s="31">
        <f>'Raw data'!E18</f>
        <v>0</v>
      </c>
      <c r="Q4" s="31">
        <f>'Raw data'!E19</f>
        <v>0</v>
      </c>
      <c r="R4" s="31">
        <f>'Raw data'!E20</f>
        <v>0</v>
      </c>
      <c r="S4" s="31">
        <f>'Raw data'!E21</f>
        <v>0</v>
      </c>
      <c r="T4" s="31">
        <f>'Raw data'!E22</f>
        <v>0</v>
      </c>
      <c r="U4" s="31">
        <f>'Raw data'!E23</f>
        <v>0</v>
      </c>
      <c r="V4" s="31">
        <f>'Raw data'!E24</f>
        <v>0</v>
      </c>
      <c r="W4" s="31">
        <f>'Raw data'!E25</f>
        <v>0</v>
      </c>
      <c r="X4" s="31">
        <f>'Raw data'!E26</f>
        <v>0</v>
      </c>
      <c r="Y4" s="31">
        <f>'Raw data'!E27</f>
        <v>0</v>
      </c>
      <c r="Z4" s="31">
        <f>'Raw data'!E28</f>
        <v>0</v>
      </c>
      <c r="AA4" s="32">
        <f>SUM(B4:Z4)</f>
        <v>0</v>
      </c>
      <c r="AB4" s="33" t="str">
        <f>IF(AA4=0,"",(SUM(C4:Z4)/AA4)*100)</f>
        <v/>
      </c>
    </row>
    <row r="5" spans="1:28" x14ac:dyDescent="0.25">
      <c r="A5" s="34" t="s">
        <v>45</v>
      </c>
      <c r="B5" s="35">
        <f>'Raw data'!E29</f>
        <v>0</v>
      </c>
      <c r="C5" s="36">
        <f>'Raw data'!E30</f>
        <v>0</v>
      </c>
      <c r="D5" s="31">
        <f>'Raw data'!E31</f>
        <v>0</v>
      </c>
      <c r="E5" s="31">
        <f>'Raw data'!E32</f>
        <v>0</v>
      </c>
      <c r="F5" s="31">
        <f>'Raw data'!E33</f>
        <v>0</v>
      </c>
      <c r="G5" s="31">
        <f>'Raw data'!E34</f>
        <v>0</v>
      </c>
      <c r="H5" s="31">
        <f>'Raw data'!E35</f>
        <v>0</v>
      </c>
      <c r="I5" s="31">
        <f>'Raw data'!E36</f>
        <v>0</v>
      </c>
      <c r="J5" s="31">
        <f>'Raw data'!E37</f>
        <v>0</v>
      </c>
      <c r="K5" s="31">
        <f>'Raw data'!E38</f>
        <v>0</v>
      </c>
      <c r="L5" s="31">
        <f>'Raw data'!E39</f>
        <v>0</v>
      </c>
      <c r="M5" s="31">
        <f>'Raw data'!E40</f>
        <v>0</v>
      </c>
      <c r="N5" s="31">
        <f>'Raw data'!E41</f>
        <v>0</v>
      </c>
      <c r="O5" s="31">
        <f>'Raw data'!E42</f>
        <v>0</v>
      </c>
      <c r="P5" s="31">
        <f>'Raw data'!E43</f>
        <v>0</v>
      </c>
      <c r="Q5" s="31">
        <f>'Raw data'!E44</f>
        <v>0</v>
      </c>
      <c r="R5" s="31">
        <f>'Raw data'!E45</f>
        <v>0</v>
      </c>
      <c r="S5" s="31">
        <f>'Raw data'!E46</f>
        <v>0</v>
      </c>
      <c r="T5" s="31">
        <f>'Raw data'!E47</f>
        <v>0</v>
      </c>
      <c r="U5" s="31">
        <f>'Raw data'!E48</f>
        <v>0</v>
      </c>
      <c r="V5" s="31">
        <f>'Raw data'!E49</f>
        <v>0</v>
      </c>
      <c r="W5" s="31">
        <f>'Raw data'!E50</f>
        <v>0</v>
      </c>
      <c r="X5" s="31">
        <f>'Raw data'!E51</f>
        <v>0</v>
      </c>
      <c r="Y5" s="31">
        <f>'Raw data'!E52</f>
        <v>0</v>
      </c>
      <c r="Z5" s="31">
        <f>'Raw data'!E53</f>
        <v>0</v>
      </c>
      <c r="AA5" s="37">
        <f>SUM(B5:Z5)</f>
        <v>0</v>
      </c>
      <c r="AB5" s="38" t="str">
        <f>IF(AA5=0,"",((SUM(B5,D5:Z5)/AA5)*100))</f>
        <v/>
      </c>
    </row>
    <row r="6" spans="1:28" x14ac:dyDescent="0.25">
      <c r="A6" s="34" t="s">
        <v>46</v>
      </c>
      <c r="B6" s="35">
        <f>'Raw data'!E54</f>
        <v>0</v>
      </c>
      <c r="C6" s="31">
        <f>'Raw data'!E55</f>
        <v>0</v>
      </c>
      <c r="D6" s="36">
        <f>'Raw data'!E56</f>
        <v>0</v>
      </c>
      <c r="E6" s="31">
        <f>'Raw data'!E57</f>
        <v>0</v>
      </c>
      <c r="F6" s="31">
        <f>'Raw data'!E58</f>
        <v>0</v>
      </c>
      <c r="G6" s="31">
        <f>'Raw data'!E59</f>
        <v>0</v>
      </c>
      <c r="H6" s="31">
        <f>'Raw data'!E60</f>
        <v>0</v>
      </c>
      <c r="I6" s="31">
        <f>'Raw data'!E61</f>
        <v>0</v>
      </c>
      <c r="J6" s="31">
        <f>'Raw data'!E62</f>
        <v>0</v>
      </c>
      <c r="K6" s="31">
        <f>'Raw data'!E63</f>
        <v>0</v>
      </c>
      <c r="L6" s="31">
        <f>'Raw data'!E64</f>
        <v>0</v>
      </c>
      <c r="M6" s="31">
        <f>'Raw data'!E65</f>
        <v>0</v>
      </c>
      <c r="N6" s="31">
        <f>'Raw data'!E66</f>
        <v>0</v>
      </c>
      <c r="O6" s="31">
        <f>'Raw data'!E67</f>
        <v>0</v>
      </c>
      <c r="P6" s="31">
        <f>'Raw data'!E68</f>
        <v>0</v>
      </c>
      <c r="Q6" s="31">
        <f>'Raw data'!E69</f>
        <v>0</v>
      </c>
      <c r="R6" s="31">
        <f>'Raw data'!E70</f>
        <v>0</v>
      </c>
      <c r="S6" s="31">
        <f>'Raw data'!E71</f>
        <v>0</v>
      </c>
      <c r="T6" s="31">
        <f>'Raw data'!E72</f>
        <v>0</v>
      </c>
      <c r="U6" s="31">
        <f>'Raw data'!E73</f>
        <v>0</v>
      </c>
      <c r="V6" s="31">
        <f>'Raw data'!E74</f>
        <v>0</v>
      </c>
      <c r="W6" s="31">
        <f>'Raw data'!E75</f>
        <v>0</v>
      </c>
      <c r="X6" s="31">
        <f>'Raw data'!E76</f>
        <v>0</v>
      </c>
      <c r="Y6" s="31">
        <f>'Raw data'!E78</f>
        <v>0</v>
      </c>
      <c r="Z6" s="31">
        <f>'Raw data'!E79</f>
        <v>0</v>
      </c>
      <c r="AA6" s="37">
        <f t="shared" ref="AA6:AA28" si="0">SUM(B6:Z6)</f>
        <v>0</v>
      </c>
      <c r="AB6" s="38" t="str">
        <f>IF(AA6=0,"",((SUM(B6:C6,E6:Z6)/AA6)*100))</f>
        <v/>
      </c>
    </row>
    <row r="7" spans="1:28" x14ac:dyDescent="0.25">
      <c r="A7" s="34" t="s">
        <v>47</v>
      </c>
      <c r="B7" s="35">
        <f>'Raw data'!E79</f>
        <v>0</v>
      </c>
      <c r="C7" s="31">
        <f>'Raw data'!E80</f>
        <v>0</v>
      </c>
      <c r="D7" s="31">
        <f>'Raw data'!E81</f>
        <v>0</v>
      </c>
      <c r="E7" s="36">
        <f>'Raw data'!E82</f>
        <v>0</v>
      </c>
      <c r="F7" s="31">
        <f>'Raw data'!E83</f>
        <v>0</v>
      </c>
      <c r="G7" s="31">
        <f>'Raw data'!E84</f>
        <v>0</v>
      </c>
      <c r="H7" s="31">
        <f>'Raw data'!E85</f>
        <v>0</v>
      </c>
      <c r="I7" s="31">
        <f>'Raw data'!E86</f>
        <v>0</v>
      </c>
      <c r="J7" s="31">
        <f>'Raw data'!E87</f>
        <v>0</v>
      </c>
      <c r="K7" s="31">
        <f>'Raw data'!E88</f>
        <v>0</v>
      </c>
      <c r="L7" s="31">
        <f>'Raw data'!E89</f>
        <v>0</v>
      </c>
      <c r="M7" s="31">
        <f>'Raw data'!E90</f>
        <v>0</v>
      </c>
      <c r="N7" s="31">
        <f>'Raw data'!E691</f>
        <v>0</v>
      </c>
      <c r="O7" s="31">
        <f>'Raw data'!E92</f>
        <v>0</v>
      </c>
      <c r="P7" s="31">
        <f>'Raw data'!E93</f>
        <v>0</v>
      </c>
      <c r="Q7" s="31">
        <f>'Raw data'!E94</f>
        <v>0</v>
      </c>
      <c r="R7" s="31">
        <f>'Raw data'!E95</f>
        <v>0</v>
      </c>
      <c r="S7" s="31">
        <f>'Raw data'!E96</f>
        <v>0</v>
      </c>
      <c r="T7" s="31">
        <f>'Raw data'!E97</f>
        <v>0</v>
      </c>
      <c r="U7" s="31">
        <f>'Raw data'!E98</f>
        <v>0</v>
      </c>
      <c r="V7" s="31">
        <f>'Raw data'!E99</f>
        <v>0</v>
      </c>
      <c r="W7" s="31">
        <f>'Raw data'!E100</f>
        <v>0</v>
      </c>
      <c r="X7" s="31">
        <f>'Raw data'!E101</f>
        <v>0</v>
      </c>
      <c r="Y7" s="31">
        <f>'Raw data'!E102</f>
        <v>0</v>
      </c>
      <c r="Z7" s="31">
        <f>'Raw data'!E103</f>
        <v>0</v>
      </c>
      <c r="AA7" s="37">
        <f t="shared" si="0"/>
        <v>0</v>
      </c>
      <c r="AB7" s="38" t="str">
        <f>IF(AA7=0,"",((SUM(B7:D7,F7:Z7)/AA7)*100))</f>
        <v/>
      </c>
    </row>
    <row r="8" spans="1:28" x14ac:dyDescent="0.25">
      <c r="A8" s="34" t="s">
        <v>48</v>
      </c>
      <c r="B8" s="35">
        <f>'Raw data'!E104</f>
        <v>0</v>
      </c>
      <c r="C8" s="31">
        <f>'Raw data'!E105</f>
        <v>0</v>
      </c>
      <c r="D8" s="31">
        <f>'Raw data'!E106</f>
        <v>0</v>
      </c>
      <c r="E8" s="31">
        <f>'Raw data'!E107</f>
        <v>0</v>
      </c>
      <c r="F8" s="36">
        <f>'Raw data'!E108</f>
        <v>0</v>
      </c>
      <c r="G8" s="31">
        <f>'Raw data'!E109</f>
        <v>0</v>
      </c>
      <c r="H8" s="31">
        <f>'Raw data'!E110</f>
        <v>0</v>
      </c>
      <c r="I8" s="31">
        <f>'Raw data'!E111</f>
        <v>0</v>
      </c>
      <c r="J8" s="31">
        <f>'Raw data'!E112</f>
        <v>0</v>
      </c>
      <c r="K8" s="31">
        <f>'Raw data'!E113</f>
        <v>0</v>
      </c>
      <c r="L8" s="31">
        <f>'Raw data'!E114</f>
        <v>0</v>
      </c>
      <c r="M8" s="31">
        <f>'Raw data'!E115</f>
        <v>0</v>
      </c>
      <c r="N8" s="31">
        <f>'Raw data'!E116</f>
        <v>0</v>
      </c>
      <c r="O8" s="31">
        <f>'Raw data'!E117</f>
        <v>0</v>
      </c>
      <c r="P8" s="31">
        <f>'Raw data'!E118</f>
        <v>0</v>
      </c>
      <c r="Q8" s="31">
        <f>'Raw data'!E119</f>
        <v>0</v>
      </c>
      <c r="R8" s="31">
        <f>'Raw data'!E120</f>
        <v>0</v>
      </c>
      <c r="S8" s="31">
        <f>'Raw data'!E121</f>
        <v>0</v>
      </c>
      <c r="T8" s="31">
        <f>'Raw data'!E122</f>
        <v>0</v>
      </c>
      <c r="U8" s="31">
        <f>'Raw data'!E123</f>
        <v>0</v>
      </c>
      <c r="V8" s="31">
        <f>'Raw data'!E124</f>
        <v>0</v>
      </c>
      <c r="W8" s="31">
        <f>'Raw data'!E125</f>
        <v>0</v>
      </c>
      <c r="X8" s="31">
        <f>'Raw data'!E126</f>
        <v>0</v>
      </c>
      <c r="Y8" s="31">
        <f>'Raw data'!E127</f>
        <v>0</v>
      </c>
      <c r="Z8" s="31">
        <f>'Raw data'!E128</f>
        <v>0</v>
      </c>
      <c r="AA8" s="37">
        <f t="shared" si="0"/>
        <v>0</v>
      </c>
      <c r="AB8" s="38" t="str">
        <f>IF(AA8=0,"",((SUM(B8:E8,G8:Z8)/AA8)*100))</f>
        <v/>
      </c>
    </row>
    <row r="9" spans="1:28" x14ac:dyDescent="0.25">
      <c r="A9" s="34" t="s">
        <v>49</v>
      </c>
      <c r="B9" s="35">
        <f>'Raw data'!E129</f>
        <v>0</v>
      </c>
      <c r="C9" s="31">
        <f>'Raw data'!E130</f>
        <v>0</v>
      </c>
      <c r="D9" s="31">
        <f>'Raw data'!E131</f>
        <v>0</v>
      </c>
      <c r="E9" s="31">
        <f>'Raw data'!E132</f>
        <v>0</v>
      </c>
      <c r="F9" s="31">
        <f>'Raw data'!E133</f>
        <v>0</v>
      </c>
      <c r="G9" s="36">
        <f>'Raw data'!E134</f>
        <v>0</v>
      </c>
      <c r="H9" s="31">
        <f>'Raw data'!E135</f>
        <v>0</v>
      </c>
      <c r="I9" s="31">
        <f>'Raw data'!E136</f>
        <v>0</v>
      </c>
      <c r="J9" s="31">
        <f>'Raw data'!E137</f>
        <v>0</v>
      </c>
      <c r="K9" s="31">
        <f>'Raw data'!E138</f>
        <v>0</v>
      </c>
      <c r="L9" s="31">
        <f>'Raw data'!E139</f>
        <v>0</v>
      </c>
      <c r="M9" s="31">
        <f>'Raw data'!E140</f>
        <v>0</v>
      </c>
      <c r="N9" s="31">
        <f>'Raw data'!E141</f>
        <v>0</v>
      </c>
      <c r="O9" s="31">
        <f>'Raw data'!E142</f>
        <v>0</v>
      </c>
      <c r="P9" s="31">
        <f>'Raw data'!E143</f>
        <v>0</v>
      </c>
      <c r="Q9" s="31">
        <f>'Raw data'!E144</f>
        <v>0</v>
      </c>
      <c r="R9" s="31">
        <f>'Raw data'!E145</f>
        <v>0</v>
      </c>
      <c r="S9" s="31">
        <f>'Raw data'!E146</f>
        <v>0</v>
      </c>
      <c r="T9" s="31">
        <f>'Raw data'!E147</f>
        <v>0</v>
      </c>
      <c r="U9" s="31">
        <f>'Raw data'!E148</f>
        <v>0</v>
      </c>
      <c r="V9" s="31">
        <f>'Raw data'!E149</f>
        <v>0</v>
      </c>
      <c r="W9" s="31">
        <f>'Raw data'!E150</f>
        <v>0</v>
      </c>
      <c r="X9" s="31">
        <f>'Raw data'!E151</f>
        <v>0</v>
      </c>
      <c r="Y9" s="31">
        <f>'Raw data'!E152</f>
        <v>0</v>
      </c>
      <c r="Z9" s="31">
        <f>'Raw data'!E153</f>
        <v>0</v>
      </c>
      <c r="AA9" s="37">
        <f t="shared" si="0"/>
        <v>0</v>
      </c>
      <c r="AB9" s="38" t="str">
        <f>IF(AA9=0,"",((SUM(B9:F9,H9:Z9)/AA9)*100))</f>
        <v/>
      </c>
    </row>
    <row r="10" spans="1:28" x14ac:dyDescent="0.25">
      <c r="A10" s="34" t="s">
        <v>50</v>
      </c>
      <c r="B10" s="35">
        <f>'Raw data'!E154</f>
        <v>0</v>
      </c>
      <c r="C10" s="31">
        <f>'Raw data'!E155</f>
        <v>0</v>
      </c>
      <c r="D10" s="31">
        <f>'Raw data'!E156</f>
        <v>0</v>
      </c>
      <c r="E10" s="31">
        <f>'Raw data'!E157</f>
        <v>0</v>
      </c>
      <c r="F10" s="31">
        <f>'Raw data'!E158</f>
        <v>0</v>
      </c>
      <c r="G10" s="31">
        <f>'Raw data'!E159</f>
        <v>0</v>
      </c>
      <c r="H10" s="36">
        <f>'Raw data'!E160</f>
        <v>0</v>
      </c>
      <c r="I10" s="31">
        <f>'Raw data'!E161</f>
        <v>0</v>
      </c>
      <c r="J10" s="31">
        <f>'Raw data'!E162</f>
        <v>0</v>
      </c>
      <c r="K10" s="31">
        <f>'Raw data'!E163</f>
        <v>0</v>
      </c>
      <c r="L10" s="31">
        <f>'Raw data'!E164</f>
        <v>0</v>
      </c>
      <c r="M10" s="31">
        <f>'Raw data'!E165</f>
        <v>0</v>
      </c>
      <c r="N10" s="31">
        <f>'Raw data'!E166</f>
        <v>0</v>
      </c>
      <c r="O10" s="31">
        <f>'Raw data'!E167</f>
        <v>0</v>
      </c>
      <c r="P10" s="31">
        <f>'Raw data'!E168</f>
        <v>0</v>
      </c>
      <c r="Q10" s="31">
        <f>'Raw data'!E169</f>
        <v>0</v>
      </c>
      <c r="R10" s="31">
        <f>'Raw data'!E170</f>
        <v>0</v>
      </c>
      <c r="S10" s="31">
        <f>'Raw data'!E171</f>
        <v>0</v>
      </c>
      <c r="T10" s="31">
        <f>'Raw data'!E172</f>
        <v>0</v>
      </c>
      <c r="U10" s="31">
        <f>'Raw data'!E173</f>
        <v>0</v>
      </c>
      <c r="V10" s="31">
        <f>'Raw data'!E174</f>
        <v>0</v>
      </c>
      <c r="W10" s="31">
        <f>'Raw data'!E175</f>
        <v>0</v>
      </c>
      <c r="X10" s="31">
        <f>'Raw data'!E176</f>
        <v>0</v>
      </c>
      <c r="Y10" s="31">
        <f>'Raw data'!E177</f>
        <v>0</v>
      </c>
      <c r="Z10" s="31">
        <f>'Raw data'!E178</f>
        <v>0</v>
      </c>
      <c r="AA10" s="37">
        <f t="shared" si="0"/>
        <v>0</v>
      </c>
      <c r="AB10" s="38" t="str">
        <f>IF(AA10=0,"",((SUM(B10:G10,K10:Z10)/AA10)*100))</f>
        <v/>
      </c>
    </row>
    <row r="11" spans="1:28" x14ac:dyDescent="0.25">
      <c r="A11" s="34" t="s">
        <v>51</v>
      </c>
      <c r="B11" s="35">
        <f>'Raw data'!E179</f>
        <v>0</v>
      </c>
      <c r="C11" s="31">
        <f>'Raw data'!E180</f>
        <v>0</v>
      </c>
      <c r="D11" s="31">
        <f>'Raw data'!E181</f>
        <v>0</v>
      </c>
      <c r="E11" s="31">
        <f>'Raw data'!E182</f>
        <v>0</v>
      </c>
      <c r="F11" s="31">
        <f>'Raw data'!E183</f>
        <v>0</v>
      </c>
      <c r="G11" s="31">
        <f>'Raw data'!E184</f>
        <v>0</v>
      </c>
      <c r="H11" s="31">
        <f>'Raw data'!E185</f>
        <v>0</v>
      </c>
      <c r="I11" s="36">
        <f>'Raw data'!E186</f>
        <v>0</v>
      </c>
      <c r="J11" s="31">
        <f>'Raw data'!E187</f>
        <v>0</v>
      </c>
      <c r="K11" s="31">
        <f>'Raw data'!E188</f>
        <v>0</v>
      </c>
      <c r="L11" s="31">
        <f>'Raw data'!E189</f>
        <v>0</v>
      </c>
      <c r="M11" s="31">
        <f>'Raw data'!E190</f>
        <v>0</v>
      </c>
      <c r="N11" s="31">
        <f>'Raw data'!E191</f>
        <v>0</v>
      </c>
      <c r="O11" s="31">
        <f>'Raw data'!E192</f>
        <v>0</v>
      </c>
      <c r="P11" s="31">
        <f>'Raw data'!E193</f>
        <v>0</v>
      </c>
      <c r="Q11" s="31">
        <f>'Raw data'!E194</f>
        <v>0</v>
      </c>
      <c r="R11" s="31">
        <f>'Raw data'!E195</f>
        <v>0</v>
      </c>
      <c r="S11" s="31">
        <f>'Raw data'!E196</f>
        <v>0</v>
      </c>
      <c r="T11" s="31">
        <f>'Raw data'!E197</f>
        <v>0</v>
      </c>
      <c r="U11" s="31">
        <f>'Raw data'!E198</f>
        <v>0</v>
      </c>
      <c r="V11" s="31">
        <f>'Raw data'!E199</f>
        <v>0</v>
      </c>
      <c r="W11" s="31">
        <f>'Raw data'!E200</f>
        <v>0</v>
      </c>
      <c r="X11" s="31">
        <f>'Raw data'!E201</f>
        <v>0</v>
      </c>
      <c r="Y11" s="31">
        <f>'Raw data'!E202</f>
        <v>0</v>
      </c>
      <c r="Z11" s="31">
        <f>'Raw data'!E203</f>
        <v>0</v>
      </c>
      <c r="AA11" s="37">
        <f t="shared" si="0"/>
        <v>0</v>
      </c>
      <c r="AB11" s="38" t="str">
        <f>IF(AA11=0,"",((SUM(B11:H11,L11:Z11)/AA11)*100))</f>
        <v/>
      </c>
    </row>
    <row r="12" spans="1:28" x14ac:dyDescent="0.25">
      <c r="A12" s="34" t="s">
        <v>52</v>
      </c>
      <c r="B12" s="35">
        <f>'Raw data'!E204</f>
        <v>0</v>
      </c>
      <c r="C12" s="31">
        <f>'Raw data'!E205</f>
        <v>0</v>
      </c>
      <c r="D12" s="31">
        <f>'Raw data'!E206</f>
        <v>0</v>
      </c>
      <c r="E12" s="31">
        <f>'Raw data'!E207</f>
        <v>0</v>
      </c>
      <c r="F12" s="31">
        <f>'Raw data'!E208</f>
        <v>0</v>
      </c>
      <c r="G12" s="31">
        <f>'Raw data'!E209</f>
        <v>0</v>
      </c>
      <c r="H12" s="31">
        <f>'Raw data'!E210</f>
        <v>0</v>
      </c>
      <c r="I12" s="31">
        <f>'Raw data'!E211</f>
        <v>0</v>
      </c>
      <c r="J12" s="36">
        <f>'Raw data'!E212</f>
        <v>0</v>
      </c>
      <c r="K12" s="31">
        <f>'Raw data'!E213</f>
        <v>0</v>
      </c>
      <c r="L12" s="31">
        <f>'Raw data'!E214</f>
        <v>0</v>
      </c>
      <c r="M12" s="31">
        <f>'Raw data'!E215</f>
        <v>0</v>
      </c>
      <c r="N12" s="31">
        <f>'Raw data'!E216</f>
        <v>0</v>
      </c>
      <c r="O12" s="31">
        <f>'Raw data'!E217</f>
        <v>0</v>
      </c>
      <c r="P12" s="31">
        <f>'Raw data'!E218</f>
        <v>0</v>
      </c>
      <c r="Q12" s="31">
        <f>'Raw data'!E219</f>
        <v>0</v>
      </c>
      <c r="R12" s="31">
        <f>'Raw data'!E220</f>
        <v>0</v>
      </c>
      <c r="S12" s="31">
        <f>'Raw data'!E221</f>
        <v>0</v>
      </c>
      <c r="T12" s="31">
        <f>'Raw data'!E222</f>
        <v>0</v>
      </c>
      <c r="U12" s="31">
        <f>'Raw data'!E223</f>
        <v>0</v>
      </c>
      <c r="V12" s="31">
        <f>'Raw data'!E224</f>
        <v>0</v>
      </c>
      <c r="W12" s="31">
        <f>'Raw data'!E225</f>
        <v>0</v>
      </c>
      <c r="X12" s="31">
        <f>'Raw data'!E226</f>
        <v>0</v>
      </c>
      <c r="Y12" s="31">
        <f>'Raw data'!E227</f>
        <v>0</v>
      </c>
      <c r="Z12" s="31">
        <f>'Raw data'!E228</f>
        <v>0</v>
      </c>
      <c r="AA12" s="37">
        <f t="shared" si="0"/>
        <v>0</v>
      </c>
      <c r="AB12" s="38" t="str">
        <f>IF(AA12=0,"",((SUM(B12:I12,K12:Z12)/AA12)*100))</f>
        <v/>
      </c>
    </row>
    <row r="13" spans="1:28" x14ac:dyDescent="0.25">
      <c r="A13" s="34" t="s">
        <v>53</v>
      </c>
      <c r="B13" s="35">
        <f>'Raw data'!E229</f>
        <v>0</v>
      </c>
      <c r="C13" s="31">
        <f>'Raw data'!E230</f>
        <v>0</v>
      </c>
      <c r="D13" s="31">
        <f>'Raw data'!E231</f>
        <v>0</v>
      </c>
      <c r="E13" s="31">
        <f>'Raw data'!E232</f>
        <v>0</v>
      </c>
      <c r="F13" s="31">
        <f>'Raw data'!E233</f>
        <v>0</v>
      </c>
      <c r="G13" s="31">
        <f>'Raw data'!E234</f>
        <v>0</v>
      </c>
      <c r="H13" s="31">
        <f>'Raw data'!E235</f>
        <v>0</v>
      </c>
      <c r="I13" s="31">
        <f>'Raw data'!E236</f>
        <v>0</v>
      </c>
      <c r="J13" s="31">
        <f>'Raw data'!E237</f>
        <v>0</v>
      </c>
      <c r="K13" s="36">
        <f>'Raw data'!E238</f>
        <v>0</v>
      </c>
      <c r="L13" s="31">
        <f>'Raw data'!E239</f>
        <v>0</v>
      </c>
      <c r="M13" s="31">
        <f>'Raw data'!E240</f>
        <v>0</v>
      </c>
      <c r="N13" s="31">
        <f>'Raw data'!E241</f>
        <v>0</v>
      </c>
      <c r="O13" s="31">
        <f>'Raw data'!E242</f>
        <v>0</v>
      </c>
      <c r="P13" s="31">
        <f>'Raw data'!E243</f>
        <v>0</v>
      </c>
      <c r="Q13" s="31">
        <f>'Raw data'!E244</f>
        <v>0</v>
      </c>
      <c r="R13" s="31">
        <f>'Raw data'!E245</f>
        <v>0</v>
      </c>
      <c r="S13" s="31">
        <f>'Raw data'!E246</f>
        <v>0</v>
      </c>
      <c r="T13" s="31">
        <f>'Raw data'!E247</f>
        <v>0</v>
      </c>
      <c r="U13" s="31">
        <f>'Raw data'!E248</f>
        <v>0</v>
      </c>
      <c r="V13" s="31">
        <f>'Raw data'!E249</f>
        <v>0</v>
      </c>
      <c r="W13" s="31">
        <f>'Raw data'!E250</f>
        <v>0</v>
      </c>
      <c r="X13" s="31">
        <f>'Raw data'!E251</f>
        <v>0</v>
      </c>
      <c r="Y13" s="31">
        <f>'Raw data'!E252</f>
        <v>0</v>
      </c>
      <c r="Z13" s="31">
        <f>'Raw data'!E253</f>
        <v>0</v>
      </c>
      <c r="AA13" s="37">
        <f t="shared" si="0"/>
        <v>0</v>
      </c>
      <c r="AB13" s="38" t="str">
        <f>IF(AA13=0,"",((SUM(B13:J13,N13:Z13)/AA13)*100))</f>
        <v/>
      </c>
    </row>
    <row r="14" spans="1:28" x14ac:dyDescent="0.25">
      <c r="A14" s="34" t="s">
        <v>54</v>
      </c>
      <c r="B14" s="35">
        <f>'Raw data'!E254</f>
        <v>0</v>
      </c>
      <c r="C14" s="31">
        <f>'Raw data'!E255</f>
        <v>0</v>
      </c>
      <c r="D14" s="31">
        <f>'Raw data'!E256</f>
        <v>0</v>
      </c>
      <c r="E14" s="31">
        <f>'Raw data'!E257</f>
        <v>0</v>
      </c>
      <c r="F14" s="31">
        <f>'Raw data'!E258</f>
        <v>0</v>
      </c>
      <c r="G14" s="31">
        <f>'Raw data'!E259</f>
        <v>0</v>
      </c>
      <c r="H14" s="31">
        <f>'Raw data'!E260</f>
        <v>0</v>
      </c>
      <c r="I14" s="31">
        <f>'Raw data'!E261</f>
        <v>0</v>
      </c>
      <c r="J14" s="31">
        <f>'Raw data'!E262</f>
        <v>0</v>
      </c>
      <c r="K14" s="31">
        <f>'Raw data'!E263</f>
        <v>0</v>
      </c>
      <c r="L14" s="36">
        <f>'Raw data'!E264</f>
        <v>0</v>
      </c>
      <c r="M14" s="31">
        <f>'Raw data'!E265</f>
        <v>0</v>
      </c>
      <c r="N14" s="31">
        <f>'Raw data'!E266</f>
        <v>0</v>
      </c>
      <c r="O14" s="31">
        <f>'Raw data'!E267</f>
        <v>0</v>
      </c>
      <c r="P14" s="31">
        <f>'Raw data'!E268</f>
        <v>0</v>
      </c>
      <c r="Q14" s="31">
        <f>'Raw data'!E269</f>
        <v>0</v>
      </c>
      <c r="R14" s="31">
        <f>'Raw data'!E270</f>
        <v>0</v>
      </c>
      <c r="S14" s="31">
        <f>'Raw data'!E271</f>
        <v>0</v>
      </c>
      <c r="T14" s="31">
        <f>'Raw data'!E272</f>
        <v>0</v>
      </c>
      <c r="U14" s="31">
        <f>'Raw data'!E273</f>
        <v>0</v>
      </c>
      <c r="V14" s="31">
        <f>'Raw data'!E274</f>
        <v>0</v>
      </c>
      <c r="W14" s="31">
        <f>'Raw data'!E275</f>
        <v>0</v>
      </c>
      <c r="X14" s="31">
        <f>'Raw data'!E276</f>
        <v>0</v>
      </c>
      <c r="Y14" s="31">
        <f>'Raw data'!E277</f>
        <v>0</v>
      </c>
      <c r="Z14" s="31">
        <f>'Raw data'!E278</f>
        <v>0</v>
      </c>
      <c r="AA14" s="37">
        <f t="shared" si="0"/>
        <v>0</v>
      </c>
      <c r="AB14" s="38" t="str">
        <f>IF(AA14=0,"",((SUM(B14:K14,M14:Z14)/AA14)*100))</f>
        <v/>
      </c>
    </row>
    <row r="15" spans="1:28" x14ac:dyDescent="0.25">
      <c r="A15" s="34" t="s">
        <v>55</v>
      </c>
      <c r="B15" s="35">
        <f>'Raw data'!E279</f>
        <v>0</v>
      </c>
      <c r="C15" s="31">
        <f>'Raw data'!E280</f>
        <v>0</v>
      </c>
      <c r="D15" s="31">
        <f>'Raw data'!E281</f>
        <v>0</v>
      </c>
      <c r="E15" s="31">
        <f>'Raw data'!E282</f>
        <v>0</v>
      </c>
      <c r="F15" s="31">
        <f>'Raw data'!E283</f>
        <v>0</v>
      </c>
      <c r="G15" s="31">
        <f>'Raw data'!E284</f>
        <v>0</v>
      </c>
      <c r="H15" s="31">
        <f>'Raw data'!E285</f>
        <v>0</v>
      </c>
      <c r="I15" s="31">
        <f>'Raw data'!E286</f>
        <v>0</v>
      </c>
      <c r="J15" s="31">
        <f>'Raw data'!E287</f>
        <v>0</v>
      </c>
      <c r="K15" s="31">
        <f>'Raw data'!E288</f>
        <v>0</v>
      </c>
      <c r="L15" s="31">
        <f>'Raw data'!E289</f>
        <v>0</v>
      </c>
      <c r="M15" s="36">
        <f>'Raw data'!E290</f>
        <v>0</v>
      </c>
      <c r="N15" s="31">
        <f>'Raw data'!E291</f>
        <v>0</v>
      </c>
      <c r="O15" s="31">
        <f>'Raw data'!E292</f>
        <v>0</v>
      </c>
      <c r="P15" s="31">
        <f>'Raw data'!E293</f>
        <v>0</v>
      </c>
      <c r="Q15" s="31">
        <f>'Raw data'!E294</f>
        <v>0</v>
      </c>
      <c r="R15" s="31">
        <f>'Raw data'!E295</f>
        <v>0</v>
      </c>
      <c r="S15" s="31">
        <f>'Raw data'!E296</f>
        <v>0</v>
      </c>
      <c r="T15" s="31">
        <f>'Raw data'!E297</f>
        <v>0</v>
      </c>
      <c r="U15" s="31">
        <f>'Raw data'!E298</f>
        <v>0</v>
      </c>
      <c r="V15" s="31">
        <f>'Raw data'!E299</f>
        <v>0</v>
      </c>
      <c r="W15" s="31">
        <f>'Raw data'!E300</f>
        <v>0</v>
      </c>
      <c r="X15" s="31">
        <f>'Raw data'!E301</f>
        <v>0</v>
      </c>
      <c r="Y15" s="31">
        <f>'Raw data'!E302</f>
        <v>0</v>
      </c>
      <c r="Z15" s="31">
        <f>'Raw data'!E303</f>
        <v>0</v>
      </c>
      <c r="AA15" s="37">
        <f t="shared" si="0"/>
        <v>0</v>
      </c>
      <c r="AB15" s="38" t="str">
        <f>IF(AA15=0,"",((SUM(B15:L15,N15:Z15)/AA15)*100))</f>
        <v/>
      </c>
    </row>
    <row r="16" spans="1:28" x14ac:dyDescent="0.25">
      <c r="A16" s="34" t="s">
        <v>56</v>
      </c>
      <c r="B16" s="35">
        <f>'Raw data'!E304</f>
        <v>0</v>
      </c>
      <c r="C16" s="31">
        <f>'Raw data'!E305</f>
        <v>0</v>
      </c>
      <c r="D16" s="31">
        <f>'Raw data'!E306</f>
        <v>0</v>
      </c>
      <c r="E16" s="31">
        <f>'Raw data'!E307</f>
        <v>0</v>
      </c>
      <c r="F16" s="31">
        <f>'Raw data'!E308</f>
        <v>0</v>
      </c>
      <c r="G16" s="31">
        <f>'Raw data'!E309</f>
        <v>0</v>
      </c>
      <c r="H16" s="31">
        <f>'Raw data'!E310</f>
        <v>0</v>
      </c>
      <c r="I16" s="31">
        <f>'Raw data'!E311</f>
        <v>0</v>
      </c>
      <c r="J16" s="31">
        <f>'Raw data'!E312</f>
        <v>0</v>
      </c>
      <c r="K16" s="31">
        <f>'Raw data'!E313</f>
        <v>0</v>
      </c>
      <c r="L16" s="31">
        <f>'Raw data'!E314</f>
        <v>0</v>
      </c>
      <c r="M16" s="31">
        <f>'Raw data'!E315</f>
        <v>0</v>
      </c>
      <c r="N16" s="36">
        <f>'Raw data'!E316</f>
        <v>0</v>
      </c>
      <c r="O16" s="31">
        <f>'Raw data'!E317</f>
        <v>0</v>
      </c>
      <c r="P16" s="31">
        <f>'Raw data'!E318</f>
        <v>0</v>
      </c>
      <c r="Q16" s="31">
        <f>'Raw data'!E319</f>
        <v>0</v>
      </c>
      <c r="R16" s="31">
        <f>'Raw data'!E320</f>
        <v>0</v>
      </c>
      <c r="S16" s="31">
        <f>'Raw data'!E321</f>
        <v>0</v>
      </c>
      <c r="T16" s="31">
        <f>'Raw data'!E322</f>
        <v>0</v>
      </c>
      <c r="U16" s="31">
        <f>'Raw data'!E323</f>
        <v>0</v>
      </c>
      <c r="V16" s="31">
        <f>'Raw data'!E324</f>
        <v>0</v>
      </c>
      <c r="W16" s="31">
        <f>'Raw data'!E325</f>
        <v>0</v>
      </c>
      <c r="X16" s="31">
        <f>'Raw data'!E326</f>
        <v>0</v>
      </c>
      <c r="Y16" s="31">
        <f>'Raw data'!E327</f>
        <v>0</v>
      </c>
      <c r="Z16" s="31">
        <f>'Raw data'!E328</f>
        <v>0</v>
      </c>
      <c r="AA16" s="37">
        <f t="shared" si="0"/>
        <v>0</v>
      </c>
      <c r="AB16" s="38" t="str">
        <f>IF(AA16=0,"",((SUM(B16:M16,O16:Z16)/AA16)*100))</f>
        <v/>
      </c>
    </row>
    <row r="17" spans="1:28" x14ac:dyDescent="0.25">
      <c r="A17" s="34" t="s">
        <v>57</v>
      </c>
      <c r="B17" s="35">
        <f>'Raw data'!E329</f>
        <v>0</v>
      </c>
      <c r="C17" s="31">
        <f>'Raw data'!E330</f>
        <v>0</v>
      </c>
      <c r="D17" s="31">
        <f>'Raw data'!E331</f>
        <v>0</v>
      </c>
      <c r="E17" s="31">
        <f>'Raw data'!E332</f>
        <v>0</v>
      </c>
      <c r="F17" s="31">
        <f>'Raw data'!E333</f>
        <v>0</v>
      </c>
      <c r="G17" s="31">
        <f>'Raw data'!E334</f>
        <v>0</v>
      </c>
      <c r="H17" s="31">
        <f>'Raw data'!E335</f>
        <v>0</v>
      </c>
      <c r="I17" s="31">
        <f>'Raw data'!E336</f>
        <v>0</v>
      </c>
      <c r="J17" s="31">
        <f>'Raw data'!E337</f>
        <v>0</v>
      </c>
      <c r="K17" s="31">
        <f>'Raw data'!E338</f>
        <v>0</v>
      </c>
      <c r="L17" s="31">
        <f>'Raw data'!E339</f>
        <v>0</v>
      </c>
      <c r="M17" s="31">
        <f>'Raw data'!E340</f>
        <v>0</v>
      </c>
      <c r="N17" s="31">
        <f>'Raw data'!E341</f>
        <v>0</v>
      </c>
      <c r="O17" s="36">
        <f>'Raw data'!E342</f>
        <v>0</v>
      </c>
      <c r="P17" s="31">
        <f>'Raw data'!E343</f>
        <v>0</v>
      </c>
      <c r="Q17" s="31">
        <f>'Raw data'!E344</f>
        <v>0</v>
      </c>
      <c r="R17" s="31">
        <f>'Raw data'!E345</f>
        <v>0</v>
      </c>
      <c r="S17" s="31">
        <f>'Raw data'!E346</f>
        <v>0</v>
      </c>
      <c r="T17" s="31">
        <f>'Raw data'!E347</f>
        <v>0</v>
      </c>
      <c r="U17" s="31">
        <f>'Raw data'!E348</f>
        <v>0</v>
      </c>
      <c r="V17" s="31">
        <f>'Raw data'!E349</f>
        <v>0</v>
      </c>
      <c r="W17" s="31">
        <f>'Raw data'!E350</f>
        <v>0</v>
      </c>
      <c r="X17" s="31">
        <f>'Raw data'!E351</f>
        <v>0</v>
      </c>
      <c r="Y17" s="31">
        <f>'Raw data'!E352</f>
        <v>0</v>
      </c>
      <c r="Z17" s="31">
        <f>'Raw data'!E353</f>
        <v>0</v>
      </c>
      <c r="AA17" s="37">
        <f t="shared" si="0"/>
        <v>0</v>
      </c>
      <c r="AB17" s="38" t="str">
        <f>IF(AA17=0,"",((SUM(B17:N17,P17:Z17)/AA17)*100))</f>
        <v/>
      </c>
    </row>
    <row r="18" spans="1:28" x14ac:dyDescent="0.25">
      <c r="A18" s="34" t="s">
        <v>58</v>
      </c>
      <c r="B18" s="35">
        <f>'Raw data'!E354</f>
        <v>0</v>
      </c>
      <c r="C18" s="31">
        <f>'Raw data'!E355</f>
        <v>0</v>
      </c>
      <c r="D18" s="31">
        <f>'Raw data'!E356</f>
        <v>0</v>
      </c>
      <c r="E18" s="31">
        <f>'Raw data'!E357</f>
        <v>0</v>
      </c>
      <c r="F18" s="31">
        <f>'Raw data'!E358</f>
        <v>0</v>
      </c>
      <c r="G18" s="31">
        <f>'Raw data'!E359</f>
        <v>0</v>
      </c>
      <c r="H18" s="31">
        <f>'Raw data'!E360</f>
        <v>0</v>
      </c>
      <c r="I18" s="31">
        <f>'Raw data'!E361</f>
        <v>0</v>
      </c>
      <c r="J18" s="31">
        <f>'Raw data'!E362</f>
        <v>0</v>
      </c>
      <c r="K18" s="31">
        <f>'Raw data'!E363</f>
        <v>0</v>
      </c>
      <c r="L18" s="31">
        <f>'Raw data'!E364</f>
        <v>0</v>
      </c>
      <c r="M18" s="31">
        <f>'Raw data'!E365</f>
        <v>0</v>
      </c>
      <c r="N18" s="31">
        <f>'Raw data'!E366</f>
        <v>0</v>
      </c>
      <c r="O18" s="31">
        <f>'Raw data'!E367</f>
        <v>0</v>
      </c>
      <c r="P18" s="36">
        <f>'Raw data'!E368</f>
        <v>0</v>
      </c>
      <c r="Q18" s="31">
        <f>'Raw data'!E369</f>
        <v>0</v>
      </c>
      <c r="R18" s="31">
        <f>'Raw data'!E370</f>
        <v>0</v>
      </c>
      <c r="S18" s="31">
        <f>'Raw data'!E371</f>
        <v>0</v>
      </c>
      <c r="T18" s="31">
        <f>'Raw data'!E372</f>
        <v>0</v>
      </c>
      <c r="U18" s="31">
        <f>'Raw data'!E373</f>
        <v>0</v>
      </c>
      <c r="V18" s="31">
        <f>'Raw data'!E374</f>
        <v>0</v>
      </c>
      <c r="W18" s="31">
        <f>'Raw data'!E375</f>
        <v>0</v>
      </c>
      <c r="X18" s="31">
        <f>'Raw data'!E376</f>
        <v>0</v>
      </c>
      <c r="Y18" s="31">
        <f>'Raw data'!E377</f>
        <v>0</v>
      </c>
      <c r="Z18" s="31">
        <f>'Raw data'!E378</f>
        <v>0</v>
      </c>
      <c r="AA18" s="37">
        <f t="shared" si="0"/>
        <v>0</v>
      </c>
      <c r="AB18" s="38" t="str">
        <f>IF(AA18=0,"",((SUM(B18:O18,Q18:Z18)/AA18)*100))</f>
        <v/>
      </c>
    </row>
    <row r="19" spans="1:28" x14ac:dyDescent="0.25">
      <c r="A19" s="34" t="s">
        <v>59</v>
      </c>
      <c r="B19" s="35">
        <f>'Raw data'!E379</f>
        <v>0</v>
      </c>
      <c r="C19" s="31">
        <f>'Raw data'!E380</f>
        <v>0</v>
      </c>
      <c r="D19" s="31">
        <f>'Raw data'!E381</f>
        <v>0</v>
      </c>
      <c r="E19" s="31">
        <f>'Raw data'!E382</f>
        <v>0</v>
      </c>
      <c r="F19" s="31">
        <f>'Raw data'!E383</f>
        <v>0</v>
      </c>
      <c r="G19" s="31">
        <f>'Raw data'!E384</f>
        <v>0</v>
      </c>
      <c r="H19" s="31">
        <f>'Raw data'!E385</f>
        <v>0</v>
      </c>
      <c r="I19" s="31">
        <f>'Raw data'!E386</f>
        <v>0</v>
      </c>
      <c r="J19" s="31">
        <f>'Raw data'!E387</f>
        <v>0</v>
      </c>
      <c r="K19" s="31">
        <f>'Raw data'!E388</f>
        <v>0</v>
      </c>
      <c r="L19" s="31">
        <f>'Raw data'!E389</f>
        <v>0</v>
      </c>
      <c r="M19" s="31">
        <f>'Raw data'!E390</f>
        <v>0</v>
      </c>
      <c r="N19" s="31">
        <f>'Raw data'!E391</f>
        <v>0</v>
      </c>
      <c r="O19" s="31">
        <f>'Raw data'!E392</f>
        <v>0</v>
      </c>
      <c r="P19" s="31">
        <f>'Raw data'!E393</f>
        <v>0</v>
      </c>
      <c r="Q19" s="36">
        <f>'Raw data'!E394</f>
        <v>0</v>
      </c>
      <c r="R19" s="31">
        <f>'Raw data'!E395</f>
        <v>0</v>
      </c>
      <c r="S19" s="31">
        <f>'Raw data'!E396</f>
        <v>0</v>
      </c>
      <c r="T19" s="31">
        <f>'Raw data'!E397</f>
        <v>0</v>
      </c>
      <c r="U19" s="31">
        <f>'Raw data'!E398</f>
        <v>0</v>
      </c>
      <c r="V19" s="31">
        <f>'Raw data'!E399</f>
        <v>0</v>
      </c>
      <c r="W19" s="31">
        <f>'Raw data'!E400</f>
        <v>0</v>
      </c>
      <c r="X19" s="31">
        <f>'Raw data'!E401</f>
        <v>0</v>
      </c>
      <c r="Y19" s="31">
        <f>'Raw data'!E402</f>
        <v>0</v>
      </c>
      <c r="Z19" s="31">
        <f>'Raw data'!E403</f>
        <v>0</v>
      </c>
      <c r="AA19" s="37">
        <f t="shared" si="0"/>
        <v>0</v>
      </c>
      <c r="AB19" s="38" t="str">
        <f>IF(AA19=0,"",((SUM(B19:P19,R19:Z19)/AA19)*100))</f>
        <v/>
      </c>
    </row>
    <row r="20" spans="1:28" x14ac:dyDescent="0.25">
      <c r="A20" s="34" t="s">
        <v>60</v>
      </c>
      <c r="B20" s="35">
        <f>'Raw data'!E404</f>
        <v>0</v>
      </c>
      <c r="C20" s="31">
        <f>'Raw data'!E405</f>
        <v>0</v>
      </c>
      <c r="D20" s="31">
        <f>'Raw data'!E406</f>
        <v>0</v>
      </c>
      <c r="E20" s="31">
        <f>'Raw data'!E407</f>
        <v>0</v>
      </c>
      <c r="F20" s="31">
        <f>'Raw data'!E408</f>
        <v>0</v>
      </c>
      <c r="G20" s="31">
        <f>'Raw data'!E409</f>
        <v>0</v>
      </c>
      <c r="H20" s="31">
        <f>'Raw data'!E410</f>
        <v>0</v>
      </c>
      <c r="I20" s="31">
        <f>'Raw data'!E411</f>
        <v>0</v>
      </c>
      <c r="J20" s="31">
        <f>'Raw data'!E412</f>
        <v>0</v>
      </c>
      <c r="K20" s="31">
        <f>'Raw data'!E413</f>
        <v>0</v>
      </c>
      <c r="L20" s="31">
        <f>'Raw data'!E414</f>
        <v>0</v>
      </c>
      <c r="M20" s="31">
        <f>'Raw data'!E415</f>
        <v>0</v>
      </c>
      <c r="N20" s="31">
        <f>'Raw data'!E416</f>
        <v>0</v>
      </c>
      <c r="O20" s="31">
        <f>'Raw data'!E417</f>
        <v>0</v>
      </c>
      <c r="P20" s="31">
        <f>'Raw data'!E418</f>
        <v>0</v>
      </c>
      <c r="Q20" s="31">
        <f>'Raw data'!E419</f>
        <v>0</v>
      </c>
      <c r="R20" s="36">
        <f>'Raw data'!E420</f>
        <v>0</v>
      </c>
      <c r="S20" s="31">
        <f>'Raw data'!E421</f>
        <v>0</v>
      </c>
      <c r="T20" s="31">
        <f>'Raw data'!E422</f>
        <v>0</v>
      </c>
      <c r="U20" s="31">
        <f>'Raw data'!E423</f>
        <v>0</v>
      </c>
      <c r="V20" s="31">
        <f>'Raw data'!E424</f>
        <v>0</v>
      </c>
      <c r="W20" s="31">
        <f>'Raw data'!E425</f>
        <v>0</v>
      </c>
      <c r="X20" s="31">
        <f>'Raw data'!E426</f>
        <v>0</v>
      </c>
      <c r="Y20" s="31">
        <f>'Raw data'!E427</f>
        <v>0</v>
      </c>
      <c r="Z20" s="31">
        <f>'Raw data'!E428</f>
        <v>0</v>
      </c>
      <c r="AA20" s="37">
        <f t="shared" si="0"/>
        <v>0</v>
      </c>
      <c r="AB20" s="38" t="str">
        <f>IF(AA20=0,"",((SUM(B20:Q20,S20:Z20)/AA20)*100))</f>
        <v/>
      </c>
    </row>
    <row r="21" spans="1:28" x14ac:dyDescent="0.25">
      <c r="A21" s="34" t="s">
        <v>61</v>
      </c>
      <c r="B21" s="31">
        <f>'Raw data'!E429</f>
        <v>0</v>
      </c>
      <c r="C21" s="31">
        <f>'Raw data'!E430</f>
        <v>0</v>
      </c>
      <c r="D21" s="31">
        <f>'Raw data'!E431</f>
        <v>0</v>
      </c>
      <c r="E21" s="31">
        <f>'Raw data'!E432</f>
        <v>0</v>
      </c>
      <c r="F21" s="31">
        <f>'Raw data'!E433</f>
        <v>0</v>
      </c>
      <c r="G21" s="31">
        <f>'Raw data'!E434</f>
        <v>0</v>
      </c>
      <c r="H21" s="31">
        <f>'Raw data'!E435</f>
        <v>0</v>
      </c>
      <c r="I21" s="31">
        <f>'Raw data'!E436</f>
        <v>0</v>
      </c>
      <c r="J21" s="31">
        <f>'Raw data'!E437</f>
        <v>0</v>
      </c>
      <c r="K21" s="31">
        <f>'Raw data'!E438</f>
        <v>0</v>
      </c>
      <c r="L21" s="31">
        <f>'Raw data'!E439</f>
        <v>0</v>
      </c>
      <c r="M21" s="31">
        <f>'Raw data'!E440</f>
        <v>0</v>
      </c>
      <c r="N21" s="31">
        <f>'Raw data'!E441</f>
        <v>0</v>
      </c>
      <c r="O21" s="31">
        <f>'Raw data'!E442</f>
        <v>0</v>
      </c>
      <c r="P21" s="31">
        <f>'Raw data'!E443</f>
        <v>0</v>
      </c>
      <c r="Q21" s="31">
        <f>'Raw data'!E444</f>
        <v>0</v>
      </c>
      <c r="R21" s="31">
        <f>'Raw data'!E445</f>
        <v>0</v>
      </c>
      <c r="S21" s="36">
        <f>'Raw data'!E446</f>
        <v>0</v>
      </c>
      <c r="T21" s="31">
        <f>'Raw data'!E447</f>
        <v>0</v>
      </c>
      <c r="U21" s="31">
        <f>'Raw data'!E448</f>
        <v>0</v>
      </c>
      <c r="V21" s="31">
        <f>'Raw data'!E449</f>
        <v>0</v>
      </c>
      <c r="W21" s="31">
        <f>'Raw data'!E450</f>
        <v>0</v>
      </c>
      <c r="X21" s="31">
        <f>'Raw data'!E451</f>
        <v>0</v>
      </c>
      <c r="Y21" s="31">
        <f>'Raw data'!E452</f>
        <v>0</v>
      </c>
      <c r="Z21" s="31">
        <f>'Raw data'!E453</f>
        <v>0</v>
      </c>
      <c r="AA21" s="37">
        <f t="shared" si="0"/>
        <v>0</v>
      </c>
      <c r="AB21" s="38" t="str">
        <f>IF(AA21=0,"",((SUM(B21:R21,T21:Z21)/AA21)*100))</f>
        <v/>
      </c>
    </row>
    <row r="22" spans="1:28" x14ac:dyDescent="0.25">
      <c r="A22" s="34" t="s">
        <v>62</v>
      </c>
      <c r="B22" s="35">
        <f>'Raw data'!E454</f>
        <v>0</v>
      </c>
      <c r="C22" s="31">
        <f>'Raw data'!E455</f>
        <v>0</v>
      </c>
      <c r="D22" s="31">
        <f>'Raw data'!E456</f>
        <v>0</v>
      </c>
      <c r="E22" s="31">
        <f>'Raw data'!E457</f>
        <v>0</v>
      </c>
      <c r="F22" s="31">
        <f>'Raw data'!E458</f>
        <v>0</v>
      </c>
      <c r="G22" s="31">
        <f>'Raw data'!E459</f>
        <v>0</v>
      </c>
      <c r="H22" s="31">
        <f>'Raw data'!E460</f>
        <v>0</v>
      </c>
      <c r="I22" s="31">
        <f>'Raw data'!E461</f>
        <v>0</v>
      </c>
      <c r="J22" s="31">
        <f>'Raw data'!E462</f>
        <v>0</v>
      </c>
      <c r="K22" s="31">
        <f>'Raw data'!E463</f>
        <v>0</v>
      </c>
      <c r="L22" s="31">
        <f>'Raw data'!E464</f>
        <v>0</v>
      </c>
      <c r="M22" s="31">
        <f>'Raw data'!E465</f>
        <v>0</v>
      </c>
      <c r="N22" s="31">
        <f>'Raw data'!E466</f>
        <v>0</v>
      </c>
      <c r="O22" s="31">
        <f>'Raw data'!E467</f>
        <v>0</v>
      </c>
      <c r="P22" s="31">
        <f>'Raw data'!E468</f>
        <v>0</v>
      </c>
      <c r="Q22" s="31">
        <f>'Raw data'!E469</f>
        <v>0</v>
      </c>
      <c r="R22" s="31">
        <f>'Raw data'!E470</f>
        <v>0</v>
      </c>
      <c r="S22" s="31">
        <f>'Raw data'!E471</f>
        <v>0</v>
      </c>
      <c r="T22" s="36">
        <f>'Raw data'!E472</f>
        <v>0</v>
      </c>
      <c r="U22" s="31">
        <f>'Raw data'!E473</f>
        <v>0</v>
      </c>
      <c r="V22" s="31">
        <f>'Raw data'!E474</f>
        <v>0</v>
      </c>
      <c r="W22" s="31">
        <f>'Raw data'!E475</f>
        <v>0</v>
      </c>
      <c r="X22" s="31">
        <f>'Raw data'!E476</f>
        <v>0</v>
      </c>
      <c r="Y22" s="31">
        <f>'Raw data'!E477</f>
        <v>0</v>
      </c>
      <c r="Z22" s="31">
        <f>'Raw data'!E478</f>
        <v>0</v>
      </c>
      <c r="AA22" s="37">
        <f t="shared" si="0"/>
        <v>0</v>
      </c>
      <c r="AB22" s="38" t="str">
        <f>IF(AA22=0,"",((SUM(B22:S22,U22:Z22)/AA22)*100))</f>
        <v/>
      </c>
    </row>
    <row r="23" spans="1:28" ht="15.75" customHeight="1" x14ac:dyDescent="0.25">
      <c r="A23" s="34" t="s">
        <v>63</v>
      </c>
      <c r="B23" s="31">
        <f>'Raw data'!E479</f>
        <v>0</v>
      </c>
      <c r="C23" s="31">
        <f>'Raw data'!E480</f>
        <v>0</v>
      </c>
      <c r="D23" s="31">
        <f>'Raw data'!E481</f>
        <v>0</v>
      </c>
      <c r="E23" s="31">
        <f>'Raw data'!E482</f>
        <v>0</v>
      </c>
      <c r="F23" s="31">
        <f>'Raw data'!E483</f>
        <v>0</v>
      </c>
      <c r="G23" s="31">
        <f>'Raw data'!E484</f>
        <v>0</v>
      </c>
      <c r="H23" s="31">
        <f>'Raw data'!E485</f>
        <v>0</v>
      </c>
      <c r="I23" s="31">
        <f>'Raw data'!E486</f>
        <v>0</v>
      </c>
      <c r="J23" s="31">
        <f>'Raw data'!E487</f>
        <v>0</v>
      </c>
      <c r="K23" s="31">
        <f>'Raw data'!E488</f>
        <v>0</v>
      </c>
      <c r="L23" s="31">
        <f>'Raw data'!E489</f>
        <v>0</v>
      </c>
      <c r="M23" s="31">
        <f>'Raw data'!E490</f>
        <v>0</v>
      </c>
      <c r="N23" s="31">
        <f>'Raw data'!E491</f>
        <v>0</v>
      </c>
      <c r="O23" s="31">
        <f>'Raw data'!E492</f>
        <v>0</v>
      </c>
      <c r="P23" s="31">
        <f>'Raw data'!E493</f>
        <v>0</v>
      </c>
      <c r="Q23" s="31">
        <f>'Raw data'!E494</f>
        <v>0</v>
      </c>
      <c r="R23" s="31">
        <f>'Raw data'!E495</f>
        <v>0</v>
      </c>
      <c r="S23" s="31">
        <f>'Raw data'!E496</f>
        <v>0</v>
      </c>
      <c r="T23" s="31">
        <f>'Raw data'!E497</f>
        <v>0</v>
      </c>
      <c r="U23" s="36">
        <f>'Raw data'!E498</f>
        <v>0</v>
      </c>
      <c r="V23" s="31">
        <f>'Raw data'!E499</f>
        <v>0</v>
      </c>
      <c r="W23" s="31">
        <f>'Raw data'!E500</f>
        <v>0</v>
      </c>
      <c r="X23" s="31">
        <f>'Raw data'!E501</f>
        <v>0</v>
      </c>
      <c r="Y23" s="31">
        <f>'Raw data'!E502</f>
        <v>0</v>
      </c>
      <c r="Z23" s="31">
        <f>'Raw data'!E503</f>
        <v>0</v>
      </c>
      <c r="AA23" s="37">
        <f t="shared" si="0"/>
        <v>0</v>
      </c>
      <c r="AB23" s="38" t="str">
        <f>IF(AA23=0,"",((SUM(B23:T23,V23:Z23)/AA23)*100))</f>
        <v/>
      </c>
    </row>
    <row r="24" spans="1:28" x14ac:dyDescent="0.25">
      <c r="A24" s="34" t="s">
        <v>64</v>
      </c>
      <c r="B24" s="31">
        <f>'Raw data'!E504</f>
        <v>0</v>
      </c>
      <c r="C24" s="31">
        <f>'Raw data'!E505</f>
        <v>0</v>
      </c>
      <c r="D24" s="31">
        <f>'Raw data'!E506</f>
        <v>0</v>
      </c>
      <c r="E24" s="31">
        <f>'Raw data'!E507</f>
        <v>0</v>
      </c>
      <c r="F24" s="31">
        <f>'Raw data'!E508</f>
        <v>0</v>
      </c>
      <c r="G24" s="31">
        <f>'Raw data'!E509</f>
        <v>0</v>
      </c>
      <c r="H24" s="31">
        <f>'Raw data'!E510</f>
        <v>0</v>
      </c>
      <c r="I24" s="31">
        <f>'Raw data'!E511</f>
        <v>0</v>
      </c>
      <c r="J24" s="31">
        <f>'Raw data'!E512</f>
        <v>0</v>
      </c>
      <c r="K24" s="31">
        <f>'Raw data'!E513</f>
        <v>0</v>
      </c>
      <c r="L24" s="31">
        <f>'Raw data'!E514</f>
        <v>0</v>
      </c>
      <c r="M24" s="31">
        <f>'Raw data'!E515</f>
        <v>0</v>
      </c>
      <c r="N24" s="31">
        <f>'Raw data'!E516</f>
        <v>0</v>
      </c>
      <c r="O24" s="31">
        <f>'Raw data'!E517</f>
        <v>0</v>
      </c>
      <c r="P24" s="31">
        <f>'Raw data'!E518</f>
        <v>0</v>
      </c>
      <c r="Q24" s="31">
        <f>'Raw data'!E519</f>
        <v>0</v>
      </c>
      <c r="R24" s="31">
        <f>'Raw data'!E520</f>
        <v>0</v>
      </c>
      <c r="S24" s="31">
        <f>'Raw data'!E521</f>
        <v>0</v>
      </c>
      <c r="T24" s="31">
        <f>'Raw data'!E522</f>
        <v>0</v>
      </c>
      <c r="U24" s="31">
        <f>'Raw data'!E523</f>
        <v>0</v>
      </c>
      <c r="V24" s="36">
        <f>'Raw data'!E524</f>
        <v>0</v>
      </c>
      <c r="W24" s="31">
        <f>'Raw data'!E525</f>
        <v>0</v>
      </c>
      <c r="X24" s="31">
        <f>'Raw data'!E526</f>
        <v>0</v>
      </c>
      <c r="Y24" s="31">
        <f>'Raw data'!E527</f>
        <v>0</v>
      </c>
      <c r="Z24" s="31">
        <f>'Raw data'!E528</f>
        <v>0</v>
      </c>
      <c r="AA24" s="37">
        <f t="shared" si="0"/>
        <v>0</v>
      </c>
      <c r="AB24" s="38" t="str">
        <f>IF(AA24=0,"",((SUM(B24:U24,W24:Z24)/AA24)*100))</f>
        <v/>
      </c>
    </row>
    <row r="25" spans="1:28" x14ac:dyDescent="0.25">
      <c r="A25" s="34" t="s">
        <v>65</v>
      </c>
      <c r="B25" s="31">
        <f>'Raw data'!E529</f>
        <v>0</v>
      </c>
      <c r="C25" s="31">
        <f>'Raw data'!E530</f>
        <v>0</v>
      </c>
      <c r="D25" s="31">
        <f>'Raw data'!E531</f>
        <v>0</v>
      </c>
      <c r="E25" s="31">
        <f>'Raw data'!E532</f>
        <v>0</v>
      </c>
      <c r="F25" s="31">
        <f>'Raw data'!E533</f>
        <v>0</v>
      </c>
      <c r="G25" s="31">
        <f>'Raw data'!E534</f>
        <v>0</v>
      </c>
      <c r="H25" s="31">
        <f>'Raw data'!E535</f>
        <v>0</v>
      </c>
      <c r="I25" s="31">
        <f>'Raw data'!E536</f>
        <v>0</v>
      </c>
      <c r="J25" s="31">
        <f>'Raw data'!E537</f>
        <v>0</v>
      </c>
      <c r="K25" s="31">
        <f>'Raw data'!E538</f>
        <v>0</v>
      </c>
      <c r="L25" s="31">
        <f>'Raw data'!E539</f>
        <v>0</v>
      </c>
      <c r="M25" s="31">
        <f>'Raw data'!E540</f>
        <v>0</v>
      </c>
      <c r="N25" s="31">
        <f>'Raw data'!E541</f>
        <v>0</v>
      </c>
      <c r="O25" s="31">
        <f>'Raw data'!E542</f>
        <v>0</v>
      </c>
      <c r="P25" s="31">
        <f>'Raw data'!E543</f>
        <v>0</v>
      </c>
      <c r="Q25" s="31">
        <f>'Raw data'!E544</f>
        <v>0</v>
      </c>
      <c r="R25" s="31">
        <f>'Raw data'!E545</f>
        <v>0</v>
      </c>
      <c r="S25" s="31">
        <f>'Raw data'!E546</f>
        <v>0</v>
      </c>
      <c r="T25" s="31">
        <f>'Raw data'!E547</f>
        <v>0</v>
      </c>
      <c r="U25" s="31">
        <f>'Raw data'!E548</f>
        <v>0</v>
      </c>
      <c r="V25" s="31">
        <f>'Raw data'!E549</f>
        <v>0</v>
      </c>
      <c r="W25" s="36">
        <f>'Raw data'!E550</f>
        <v>0</v>
      </c>
      <c r="X25" s="31">
        <f>'Raw data'!E551</f>
        <v>0</v>
      </c>
      <c r="Y25" s="31">
        <f>'Raw data'!E552</f>
        <v>0</v>
      </c>
      <c r="Z25" s="31">
        <f>'Raw data'!E553</f>
        <v>0</v>
      </c>
      <c r="AA25" s="37">
        <f t="shared" si="0"/>
        <v>0</v>
      </c>
      <c r="AB25" s="38" t="str">
        <f>IF(AA25=0,"",((SUM(B25:V25,X25:Z25)/AA25)*100))</f>
        <v/>
      </c>
    </row>
    <row r="26" spans="1:28" x14ac:dyDescent="0.25">
      <c r="A26" s="34" t="s">
        <v>66</v>
      </c>
      <c r="B26" s="31">
        <f>'Raw data'!E554</f>
        <v>0</v>
      </c>
      <c r="C26" s="31">
        <f>'Raw data'!E555</f>
        <v>0</v>
      </c>
      <c r="D26" s="31">
        <f>'Raw data'!E556</f>
        <v>0</v>
      </c>
      <c r="E26" s="31">
        <f>'Raw data'!E557</f>
        <v>0</v>
      </c>
      <c r="F26" s="31">
        <f>'Raw data'!E558</f>
        <v>0</v>
      </c>
      <c r="G26" s="31">
        <f>'Raw data'!E559</f>
        <v>0</v>
      </c>
      <c r="H26" s="31">
        <f>'Raw data'!E560</f>
        <v>0</v>
      </c>
      <c r="I26" s="31">
        <f>'Raw data'!E561</f>
        <v>0</v>
      </c>
      <c r="J26" s="31">
        <f>'Raw data'!E562</f>
        <v>0</v>
      </c>
      <c r="K26" s="31">
        <f>'Raw data'!E563</f>
        <v>0</v>
      </c>
      <c r="L26" s="31">
        <f>'Raw data'!E564</f>
        <v>0</v>
      </c>
      <c r="M26" s="31">
        <f>'Raw data'!E565</f>
        <v>0</v>
      </c>
      <c r="N26" s="31">
        <f>'Raw data'!E566</f>
        <v>0</v>
      </c>
      <c r="O26" s="31">
        <f>'Raw data'!E567</f>
        <v>0</v>
      </c>
      <c r="P26" s="31">
        <f>'Raw data'!E568</f>
        <v>0</v>
      </c>
      <c r="Q26" s="31">
        <f>'Raw data'!E569</f>
        <v>0</v>
      </c>
      <c r="R26" s="31">
        <f>'Raw data'!E570</f>
        <v>0</v>
      </c>
      <c r="S26" s="31">
        <f>'Raw data'!E571</f>
        <v>0</v>
      </c>
      <c r="T26" s="31">
        <f>'Raw data'!E572</f>
        <v>0</v>
      </c>
      <c r="U26" s="31">
        <f>'Raw data'!E573</f>
        <v>0</v>
      </c>
      <c r="V26" s="31">
        <f>'Raw data'!E574</f>
        <v>0</v>
      </c>
      <c r="W26" s="31">
        <f>'Raw data'!E575</f>
        <v>0</v>
      </c>
      <c r="X26" s="36">
        <f>'Raw data'!E576</f>
        <v>0</v>
      </c>
      <c r="Y26" s="110">
        <f>'Raw data'!E577</f>
        <v>0</v>
      </c>
      <c r="Z26" s="110">
        <f>'Raw data'!E578</f>
        <v>0</v>
      </c>
      <c r="AA26" s="37">
        <f t="shared" si="0"/>
        <v>0</v>
      </c>
      <c r="AB26" s="38" t="str">
        <f>IF(AA26=0,"",((SUM(B26:W26,Y26:Z26)/AA26)*100))</f>
        <v/>
      </c>
    </row>
    <row r="27" spans="1:28" x14ac:dyDescent="0.25">
      <c r="A27" s="34" t="s">
        <v>39</v>
      </c>
      <c r="B27" s="31">
        <f>'Raw data'!E579</f>
        <v>0</v>
      </c>
      <c r="C27" s="31">
        <f>'Raw data'!E580</f>
        <v>0</v>
      </c>
      <c r="D27" s="31">
        <f>'Raw data'!E581</f>
        <v>0</v>
      </c>
      <c r="E27" s="31">
        <f>'Raw data'!E582</f>
        <v>0</v>
      </c>
      <c r="F27" s="31">
        <f>'Raw data'!E583</f>
        <v>0</v>
      </c>
      <c r="G27" s="31">
        <f>'Raw data'!E584</f>
        <v>0</v>
      </c>
      <c r="H27" s="31">
        <f>'Raw data'!E585</f>
        <v>0</v>
      </c>
      <c r="I27" s="31">
        <f>'Raw data'!E586</f>
        <v>0</v>
      </c>
      <c r="J27" s="31">
        <f>'Raw data'!E587</f>
        <v>0</v>
      </c>
      <c r="K27" s="31">
        <f>'Raw data'!E588</f>
        <v>0</v>
      </c>
      <c r="L27" s="31">
        <f>'Raw data'!E589</f>
        <v>0</v>
      </c>
      <c r="M27" s="31">
        <f>'Raw data'!E590</f>
        <v>0</v>
      </c>
      <c r="N27" s="31">
        <f>'Raw data'!E591</f>
        <v>0</v>
      </c>
      <c r="O27" s="31">
        <f>'Raw data'!E592</f>
        <v>0</v>
      </c>
      <c r="P27" s="31">
        <f>'Raw data'!E593</f>
        <v>0</v>
      </c>
      <c r="Q27" s="31">
        <f>'Raw data'!E594</f>
        <v>0</v>
      </c>
      <c r="R27" s="31">
        <f>'Raw data'!E595</f>
        <v>0</v>
      </c>
      <c r="S27" s="31">
        <f>'Raw data'!E596</f>
        <v>0</v>
      </c>
      <c r="T27" s="31">
        <f>'Raw data'!E597</f>
        <v>0</v>
      </c>
      <c r="U27" s="31">
        <f>'Raw data'!E598</f>
        <v>0</v>
      </c>
      <c r="V27" s="31">
        <f>'Raw data'!E599</f>
        <v>0</v>
      </c>
      <c r="W27" s="31">
        <f>'Raw data'!E600</f>
        <v>0</v>
      </c>
      <c r="X27" s="31">
        <f>'Raw data'!E601</f>
        <v>0</v>
      </c>
      <c r="Y27" s="111">
        <f>'Raw data'!E602</f>
        <v>0</v>
      </c>
      <c r="Z27" s="31">
        <f>'Raw data'!E603</f>
        <v>0</v>
      </c>
      <c r="AA27" s="37">
        <f t="shared" si="0"/>
        <v>0</v>
      </c>
      <c r="AB27" s="39" t="str">
        <f>IF(AA27=0,"",((SUM(B27:X27,Z27)/AA27)*100))</f>
        <v/>
      </c>
    </row>
    <row r="28" spans="1:28" ht="15.75" thickBot="1" x14ac:dyDescent="0.3">
      <c r="A28" s="40" t="s">
        <v>67</v>
      </c>
      <c r="B28" s="31">
        <f>'Raw data'!E604</f>
        <v>0</v>
      </c>
      <c r="C28" s="31">
        <f>'Raw data'!E605</f>
        <v>0</v>
      </c>
      <c r="D28" s="31">
        <f>'Raw data'!E606</f>
        <v>0</v>
      </c>
      <c r="E28" s="31">
        <f>'Raw data'!E607</f>
        <v>0</v>
      </c>
      <c r="F28" s="31">
        <f>'Raw data'!E608</f>
        <v>0</v>
      </c>
      <c r="G28" s="31">
        <f>'Raw data'!E609</f>
        <v>0</v>
      </c>
      <c r="H28" s="31">
        <f>'Raw data'!E610</f>
        <v>0</v>
      </c>
      <c r="I28" s="31">
        <f>'Raw data'!E611</f>
        <v>0</v>
      </c>
      <c r="J28" s="31">
        <f>'Raw data'!E612</f>
        <v>0</v>
      </c>
      <c r="K28" s="31">
        <f>'Raw data'!E613</f>
        <v>0</v>
      </c>
      <c r="L28" s="31">
        <f>'Raw data'!E614</f>
        <v>0</v>
      </c>
      <c r="M28" s="31">
        <f>'Raw data'!E615</f>
        <v>0</v>
      </c>
      <c r="N28" s="31">
        <f>'Raw data'!E616</f>
        <v>0</v>
      </c>
      <c r="O28" s="31">
        <f>'Raw data'!E617</f>
        <v>0</v>
      </c>
      <c r="P28" s="31">
        <f>'Raw data'!E618</f>
        <v>0</v>
      </c>
      <c r="Q28" s="31">
        <f>'Raw data'!E619</f>
        <v>0</v>
      </c>
      <c r="R28" s="31">
        <f>'Raw data'!E620</f>
        <v>0</v>
      </c>
      <c r="S28" s="31">
        <f>'Raw data'!E621</f>
        <v>0</v>
      </c>
      <c r="T28" s="31">
        <f>'Raw data'!E622</f>
        <v>0</v>
      </c>
      <c r="U28" s="31">
        <f>'Raw data'!E623</f>
        <v>0</v>
      </c>
      <c r="V28" s="31">
        <f>'Raw data'!E624</f>
        <v>0</v>
      </c>
      <c r="W28" s="31">
        <f>'Raw data'!E625</f>
        <v>0</v>
      </c>
      <c r="X28" s="31">
        <f>'Raw data'!E626</f>
        <v>0</v>
      </c>
      <c r="Y28" s="31">
        <f>'Raw data'!E627</f>
        <v>0</v>
      </c>
      <c r="Z28" s="111">
        <f>'Raw data'!E628</f>
        <v>0</v>
      </c>
      <c r="AA28" s="37">
        <f t="shared" si="0"/>
        <v>0</v>
      </c>
      <c r="AB28" s="38" t="str">
        <f>IF(AA28=0,"",((SUM(B28:Y28)/AA28)*100))</f>
        <v/>
      </c>
    </row>
    <row r="29" spans="1:28" ht="16.5" thickTop="1" thickBot="1" x14ac:dyDescent="0.3">
      <c r="A29" s="41" t="s">
        <v>68</v>
      </c>
      <c r="B29" s="42">
        <f>SUM(B4:B28)</f>
        <v>0</v>
      </c>
      <c r="C29" s="42">
        <f>SUM(C4:C28)</f>
        <v>0</v>
      </c>
      <c r="D29" s="42">
        <f t="shared" ref="D29:Z29" si="1">SUM(D4:D28)</f>
        <v>0</v>
      </c>
      <c r="E29" s="42">
        <f t="shared" si="1"/>
        <v>0</v>
      </c>
      <c r="F29" s="42">
        <f t="shared" si="1"/>
        <v>0</v>
      </c>
      <c r="G29" s="42">
        <f t="shared" si="1"/>
        <v>0</v>
      </c>
      <c r="H29" s="42">
        <f t="shared" si="1"/>
        <v>0</v>
      </c>
      <c r="I29" s="42">
        <f t="shared" si="1"/>
        <v>0</v>
      </c>
      <c r="J29" s="42">
        <f t="shared" si="1"/>
        <v>0</v>
      </c>
      <c r="K29" s="42">
        <f t="shared" si="1"/>
        <v>0</v>
      </c>
      <c r="L29" s="42">
        <f t="shared" si="1"/>
        <v>0</v>
      </c>
      <c r="M29" s="42">
        <f t="shared" si="1"/>
        <v>0</v>
      </c>
      <c r="N29" s="42">
        <f t="shared" si="1"/>
        <v>0</v>
      </c>
      <c r="O29" s="42">
        <f t="shared" si="1"/>
        <v>0</v>
      </c>
      <c r="P29" s="42">
        <f t="shared" si="1"/>
        <v>0</v>
      </c>
      <c r="Q29" s="42">
        <f t="shared" si="1"/>
        <v>0</v>
      </c>
      <c r="R29" s="42">
        <f>SUM(R4:R28)</f>
        <v>0</v>
      </c>
      <c r="S29" s="42">
        <f t="shared" si="1"/>
        <v>0</v>
      </c>
      <c r="T29" s="42">
        <f t="shared" si="1"/>
        <v>0</v>
      </c>
      <c r="U29" s="42">
        <f t="shared" si="1"/>
        <v>0</v>
      </c>
      <c r="V29" s="42">
        <f t="shared" si="1"/>
        <v>0</v>
      </c>
      <c r="W29" s="42">
        <f t="shared" si="1"/>
        <v>0</v>
      </c>
      <c r="X29" s="42">
        <f t="shared" si="1"/>
        <v>0</v>
      </c>
      <c r="Y29" s="42">
        <f t="shared" si="1"/>
        <v>0</v>
      </c>
      <c r="Z29" s="42">
        <f t="shared" si="1"/>
        <v>0</v>
      </c>
      <c r="AA29" s="43">
        <f>SUM(B4,C5,D6,E7,F8,G9,H10,I11,J12,K13,L14,M15,N16,O17,P18,Q19,R20,S21,T22,U23,V24,W25,X26,Y27,Z28)</f>
        <v>0</v>
      </c>
      <c r="AB29" s="44"/>
    </row>
    <row r="30" spans="1:28" ht="16.5" thickTop="1" thickBot="1" x14ac:dyDescent="0.3">
      <c r="A30" s="41" t="s">
        <v>70</v>
      </c>
      <c r="B30" s="45" t="str">
        <f>IF(B29=0,"",(SUM(B5:B28)/B29)*100)</f>
        <v/>
      </c>
      <c r="C30" s="46" t="str">
        <f>IF(C29=0,"",(SUM(C4,C6:C28)/C29)*100)</f>
        <v/>
      </c>
      <c r="D30" s="46" t="str">
        <f>IF(D29=0,"",(SUM(D4:D5,D7:D28)/D29)*100)</f>
        <v/>
      </c>
      <c r="E30" s="46" t="str">
        <f>IF(E29=0,"",(SUM(E4:E6,E8:E28)/E29)*100)</f>
        <v/>
      </c>
      <c r="F30" s="46" t="str">
        <f>IF(F29=0,"",(SUM(F4:F7,F9:F28)/F29)*100)</f>
        <v/>
      </c>
      <c r="G30" s="46" t="str">
        <f>IF(G29=0,"",(SUM(G4:G8,G10:G28)/G29)*100)</f>
        <v/>
      </c>
      <c r="H30" s="46" t="str">
        <f>IF(H29=0,"",(SUM(H4:H9,H11:H28)/H29)*100)</f>
        <v/>
      </c>
      <c r="I30" s="46" t="str">
        <f>IF(I29=0,"",(SUM(I4:I10,I12:I28)/I29)*100)</f>
        <v/>
      </c>
      <c r="J30" s="46" t="str">
        <f>IF(J29=0,"",(SUM(J4:J11,J13:J28)/J29)*100)</f>
        <v/>
      </c>
      <c r="K30" s="46" t="str">
        <f>IF(K29=0,"",(SUM(K4:K12,K14:K28)/K29)*100)</f>
        <v/>
      </c>
      <c r="L30" s="47" t="str">
        <f>IF(L29=0,"",(SUM(L4:L13,L15:L28)/L29)*100)</f>
        <v/>
      </c>
      <c r="M30" s="46" t="str">
        <f>IF(M29=0,"",(SUM(M4:M14,M16:M28)/M29)*100)</f>
        <v/>
      </c>
      <c r="N30" s="46" t="str">
        <f>IF(N29=0,"",(SUM(N4:N15,N17:N28)/N29)*100)</f>
        <v/>
      </c>
      <c r="O30" s="46" t="str">
        <f>IF(O29=0,"",(SUM(O4:O16,O18:O28)/O29)*100)</f>
        <v/>
      </c>
      <c r="P30" s="46" t="str">
        <f>IF(P29=0,"",(SUM(P4:P17,P19:P28)/P29)*100)</f>
        <v/>
      </c>
      <c r="Q30" s="46" t="str">
        <f>IF(Q29=0,"",(SUM(Q4:Q18,Q20:Q28)/Q29)*100)</f>
        <v/>
      </c>
      <c r="R30" s="46" t="str">
        <f>IF(R29=0,"",(SUM(R4:R19,R21:R28)/R29)*100)</f>
        <v/>
      </c>
      <c r="S30" s="47" t="str">
        <f>IF(S29=0,"",(SUM(S4:S20,S22:S28)/S29)*100)</f>
        <v/>
      </c>
      <c r="T30" s="46" t="str">
        <f>IF(T29=0,"",(SUM(T4:T21,T23:T28)/T29)*100)</f>
        <v/>
      </c>
      <c r="U30" s="46" t="str">
        <f>IF(U29=0,"",(SUM(U4:U22,U24:U28)/U29)*100)</f>
        <v/>
      </c>
      <c r="V30" s="46" t="str">
        <f>IF(V29=0,"",(SUM(V4:V23,V25:V28)/V29)*100)</f>
        <v/>
      </c>
      <c r="W30" s="46" t="str">
        <f>IF(W29=0,"",(SUM(W4:W24,W26:W28)/W29)*100)</f>
        <v/>
      </c>
      <c r="X30" s="46" t="str">
        <f>IF(X29=0,"",(SUM(X4:X25,X27:X28)/X29)*100)</f>
        <v/>
      </c>
      <c r="Y30" s="48" t="str">
        <f>IF(Y29=0,"",(SUM(Y4:Y26,Y28)/Y29)*100)</f>
        <v/>
      </c>
      <c r="Z30" s="46" t="str">
        <f>IF(Z29=0,"",(SUM(Z4:Z27)/Z29)*100)</f>
        <v/>
      </c>
      <c r="AA30" s="49"/>
      <c r="AB30" s="50"/>
    </row>
    <row r="31" spans="1:28" ht="16.5" thickTop="1" thickBot="1" x14ac:dyDescent="0.3">
      <c r="A31" s="41" t="s">
        <v>71</v>
      </c>
      <c r="B31" s="106" t="str">
        <f>IF(B29=0,"",100 - ((AA4/B29)*100))</f>
        <v/>
      </c>
      <c r="C31" s="102" t="str">
        <f>IF(C29=0,"",(C29-AA5)/AA5)</f>
        <v/>
      </c>
      <c r="D31" s="102" t="str">
        <f>IF(D29=0,"",(D29-AA6)/AA6)</f>
        <v/>
      </c>
      <c r="E31" s="102" t="str">
        <f>IF(E29=0,"",(E29-AA7)/AA7)</f>
        <v/>
      </c>
      <c r="F31" s="103" t="str">
        <f>IF(F29=0,"",(F29-AA8)/AA8)</f>
        <v/>
      </c>
      <c r="G31" s="104" t="str">
        <f>IF(G29=0,"",(G29-AA9)/AA9)</f>
        <v/>
      </c>
      <c r="H31" s="104" t="str">
        <f>IF(H29=0,"",(H29-AA10)/AA10)</f>
        <v/>
      </c>
      <c r="I31" s="104" t="str">
        <f>IF(I29=0,"",(I29-AA11)/AA11)</f>
        <v/>
      </c>
      <c r="J31" s="102" t="str">
        <f>IF(J29=0,"",(J29-AA12)/AA12)</f>
        <v/>
      </c>
      <c r="K31" s="103" t="str">
        <f>IF(K29=0,"",(K29-AA13)/AA13)</f>
        <v/>
      </c>
      <c r="L31" s="102" t="str">
        <f>IF(L29=0,"",(L29-AA14)/AA14)</f>
        <v/>
      </c>
      <c r="M31" s="103" t="str">
        <f>IF(M29=0,"",(M29-AA15)/AA15)</f>
        <v/>
      </c>
      <c r="N31" s="104" t="str">
        <f>IF(N29=0,"",(N29-AA16)/AA16)</f>
        <v/>
      </c>
      <c r="O31" s="104" t="str">
        <f>IF(O29=0,"",(O29-AA17)/AA17)</f>
        <v/>
      </c>
      <c r="P31" s="104" t="str">
        <f>IF(P29=0,"",(P29-AA18)/AA18)</f>
        <v/>
      </c>
      <c r="Q31" s="104" t="str">
        <f>IF(Q29=0,"",(Q29-AA19)/AA19)</f>
        <v/>
      </c>
      <c r="R31" s="104" t="str">
        <f>IF(R29=0,"",(R29-AA20)/AA20)</f>
        <v/>
      </c>
      <c r="S31" s="104" t="str">
        <f>IF(S29=0,"",(S29-AA21)/AA21)</f>
        <v/>
      </c>
      <c r="T31" s="102" t="str">
        <f>IF(T29=0,"",(T29-AA22)/AA22)</f>
        <v/>
      </c>
      <c r="U31" s="103" t="str">
        <f>IF(U29=0,"",(U29-AA23)/AA23)</f>
        <v/>
      </c>
      <c r="V31" s="102" t="str">
        <f>IF(V29=0,"",(V29-AA24)/AA24)</f>
        <v/>
      </c>
      <c r="W31" s="103" t="str">
        <f>IF(W29=0,"",(W29-AA25)/AA25)</f>
        <v/>
      </c>
      <c r="X31" s="104" t="str">
        <f>IF(X29=0,"",(X29-AA26)/AA26)</f>
        <v/>
      </c>
      <c r="Y31" s="104" t="str">
        <f>IF(Y29=0,"",(Y29-AA27)/AA27)</f>
        <v/>
      </c>
      <c r="Z31" s="107" t="str">
        <f>IF(Z29=0,"",(Z29-AA28)/AA28)</f>
        <v/>
      </c>
      <c r="AA31" s="51"/>
      <c r="AB31" s="52"/>
    </row>
    <row r="32" spans="1:28" ht="15.75" thickTop="1" x14ac:dyDescent="0.25"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53"/>
      <c r="AA32" s="21"/>
      <c r="AB32" s="21"/>
    </row>
    <row r="33" spans="1:28" x14ac:dyDescent="0.25">
      <c r="A33" s="54"/>
      <c r="B33" s="54"/>
      <c r="C33" s="55"/>
      <c r="D33" s="55"/>
      <c r="E33" s="21"/>
      <c r="F33" s="21"/>
      <c r="G33" s="54"/>
      <c r="H33" s="54"/>
      <c r="I33" s="56"/>
      <c r="J33" s="57" t="s">
        <v>72</v>
      </c>
      <c r="K33" s="58"/>
      <c r="L33" s="114">
        <f>SUM(B4:Z28)</f>
        <v>0</v>
      </c>
      <c r="M33" s="115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54"/>
      <c r="AA33" s="21"/>
      <c r="AB33" s="21"/>
    </row>
    <row r="34" spans="1:28" ht="15.75" thickBot="1" x14ac:dyDescent="0.3">
      <c r="A34" s="59" t="s">
        <v>73</v>
      </c>
      <c r="B34" s="60"/>
      <c r="C34" s="61"/>
      <c r="D34" s="62" t="s">
        <v>74</v>
      </c>
      <c r="E34" s="63" t="s">
        <v>75</v>
      </c>
      <c r="F34" s="64"/>
      <c r="G34" s="65"/>
      <c r="H34" s="65"/>
      <c r="I34" s="66"/>
      <c r="J34" s="57" t="s">
        <v>76</v>
      </c>
      <c r="K34" s="58"/>
      <c r="L34" s="114">
        <f>L33-AA29</f>
        <v>0</v>
      </c>
      <c r="M34" s="115"/>
      <c r="U34" s="21"/>
      <c r="V34" s="21"/>
      <c r="W34" s="21"/>
      <c r="X34" s="21"/>
      <c r="Y34" s="21"/>
      <c r="Z34" s="54"/>
      <c r="AA34" s="21"/>
      <c r="AB34" s="21"/>
    </row>
    <row r="35" spans="1:28" ht="15.75" thickTop="1" x14ac:dyDescent="0.25">
      <c r="A35" s="67" t="s">
        <v>12</v>
      </c>
      <c r="B35" s="68"/>
      <c r="C35" s="69"/>
      <c r="D35" s="70">
        <v>1</v>
      </c>
      <c r="E35" s="71" t="s">
        <v>44</v>
      </c>
      <c r="F35" s="64"/>
      <c r="G35" s="72"/>
      <c r="H35" s="72"/>
      <c r="I35" s="66"/>
      <c r="J35" s="73" t="s">
        <v>77</v>
      </c>
      <c r="K35" s="74"/>
      <c r="L35" s="114" t="str">
        <f>IF(L33=0,"",(L34/L33)*100)</f>
        <v/>
      </c>
      <c r="M35" s="115"/>
      <c r="U35" s="21"/>
      <c r="V35" s="21"/>
      <c r="W35" s="21"/>
      <c r="X35" s="21"/>
      <c r="Y35" s="21"/>
      <c r="Z35" s="54"/>
      <c r="AA35" s="21"/>
      <c r="AB35" s="21"/>
    </row>
    <row r="36" spans="1:28" x14ac:dyDescent="0.25">
      <c r="A36" s="75" t="s">
        <v>13</v>
      </c>
      <c r="B36" s="76"/>
      <c r="C36" s="77"/>
      <c r="D36" s="78">
        <v>2</v>
      </c>
      <c r="E36" s="79" t="s">
        <v>45</v>
      </c>
      <c r="F36" s="64"/>
      <c r="G36" s="72"/>
      <c r="H36" s="72"/>
      <c r="I36" s="66"/>
      <c r="J36" s="21"/>
      <c r="K36" s="54"/>
      <c r="L36" s="80"/>
      <c r="M36" s="8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54"/>
      <c r="AA36" s="21"/>
      <c r="AB36" s="21"/>
    </row>
    <row r="37" spans="1:28" x14ac:dyDescent="0.25">
      <c r="A37" s="75" t="s">
        <v>14</v>
      </c>
      <c r="B37" s="76"/>
      <c r="C37" s="77"/>
      <c r="D37" s="78">
        <v>3</v>
      </c>
      <c r="E37" s="79" t="s">
        <v>46</v>
      </c>
      <c r="F37" s="64"/>
      <c r="G37" s="72"/>
      <c r="H37" s="72"/>
      <c r="I37" s="66"/>
      <c r="J37" s="57" t="s">
        <v>78</v>
      </c>
      <c r="K37" s="58"/>
      <c r="L37" s="114">
        <f>SUM(B29:Z29)</f>
        <v>0</v>
      </c>
      <c r="M37" s="115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54"/>
      <c r="AA37" s="21"/>
      <c r="AB37" s="21"/>
    </row>
    <row r="38" spans="1:28" x14ac:dyDescent="0.25">
      <c r="A38" s="75" t="s">
        <v>15</v>
      </c>
      <c r="B38" s="76"/>
      <c r="C38" s="77"/>
      <c r="D38" s="78">
        <v>4</v>
      </c>
      <c r="E38" s="79" t="s">
        <v>47</v>
      </c>
      <c r="F38" s="64"/>
      <c r="G38" s="72"/>
      <c r="H38" s="72"/>
      <c r="I38" s="66"/>
      <c r="J38" s="73" t="s">
        <v>79</v>
      </c>
      <c r="K38" s="74"/>
      <c r="L38" s="114">
        <f>SUM(AA4:AA28)</f>
        <v>0</v>
      </c>
      <c r="M38" s="115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54"/>
      <c r="AA38" s="21"/>
      <c r="AB38" s="21"/>
    </row>
    <row r="39" spans="1:28" x14ac:dyDescent="0.25">
      <c r="A39" s="75" t="s">
        <v>17</v>
      </c>
      <c r="B39" s="76"/>
      <c r="C39" s="77"/>
      <c r="D39" s="78">
        <v>5</v>
      </c>
      <c r="E39" s="79" t="s">
        <v>48</v>
      </c>
      <c r="F39" s="64"/>
      <c r="G39" s="72"/>
      <c r="H39" s="72"/>
      <c r="I39" s="66"/>
      <c r="J39" s="21"/>
      <c r="K39" s="21"/>
      <c r="L39" s="80"/>
      <c r="M39" s="8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54"/>
      <c r="AA39" s="21"/>
      <c r="AB39" s="21"/>
    </row>
    <row r="40" spans="1:28" x14ac:dyDescent="0.25">
      <c r="A40" s="75" t="s">
        <v>80</v>
      </c>
      <c r="B40" s="76"/>
      <c r="C40" s="77"/>
      <c r="D40" s="78">
        <v>6</v>
      </c>
      <c r="E40" s="79" t="s">
        <v>49</v>
      </c>
      <c r="F40" s="64"/>
      <c r="G40" s="72"/>
      <c r="H40" s="72"/>
      <c r="I40" s="66"/>
      <c r="J40" s="57" t="s">
        <v>81</v>
      </c>
      <c r="K40" s="58"/>
      <c r="L40" s="113">
        <f>SUM(B4,C5,D6,E7,F8,G9,H10,I11,J12,K13,L14,M15,N16,O17,P18,Q19,R20,S21,T22,U23,V24,W25,X26,Y27,Z28,)</f>
        <v>0</v>
      </c>
      <c r="M40" s="114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54"/>
      <c r="AA40" s="21"/>
      <c r="AB40" s="21"/>
    </row>
    <row r="41" spans="1:28" x14ac:dyDescent="0.25">
      <c r="A41" s="75" t="s">
        <v>20</v>
      </c>
      <c r="B41" s="76"/>
      <c r="C41" s="77"/>
      <c r="D41" s="78">
        <v>7</v>
      </c>
      <c r="E41" s="79" t="s">
        <v>50</v>
      </c>
      <c r="F41" s="64"/>
      <c r="G41" s="72"/>
      <c r="H41" s="72"/>
      <c r="I41" s="66"/>
      <c r="J41" s="66"/>
      <c r="K41" s="66"/>
      <c r="L41" s="66"/>
      <c r="M41" s="66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54"/>
      <c r="AA41" s="21"/>
      <c r="AB41" s="21"/>
    </row>
    <row r="42" spans="1:28" x14ac:dyDescent="0.25">
      <c r="A42" s="75" t="s">
        <v>18</v>
      </c>
      <c r="B42" s="76"/>
      <c r="C42" s="77"/>
      <c r="D42" s="78">
        <v>8</v>
      </c>
      <c r="E42" s="79" t="s">
        <v>51</v>
      </c>
      <c r="F42" s="64"/>
      <c r="G42" s="72"/>
      <c r="H42" s="72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54"/>
      <c r="AA42" s="21"/>
      <c r="AB42" s="21"/>
    </row>
    <row r="43" spans="1:28" x14ac:dyDescent="0.25">
      <c r="A43" s="75" t="s">
        <v>22</v>
      </c>
      <c r="B43" s="76"/>
      <c r="C43" s="77"/>
      <c r="D43" s="78">
        <v>9</v>
      </c>
      <c r="E43" s="79" t="s">
        <v>52</v>
      </c>
      <c r="F43" s="64"/>
      <c r="G43" s="72"/>
      <c r="H43" s="72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54"/>
      <c r="AA43" s="21"/>
      <c r="AB43" s="21"/>
    </row>
    <row r="44" spans="1:28" x14ac:dyDescent="0.25">
      <c r="A44" s="75" t="s">
        <v>24</v>
      </c>
      <c r="B44" s="76"/>
      <c r="C44" s="77"/>
      <c r="D44" s="78">
        <v>10</v>
      </c>
      <c r="E44" s="79" t="s">
        <v>53</v>
      </c>
      <c r="F44" s="64"/>
      <c r="G44" s="72"/>
      <c r="H44" s="72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54"/>
      <c r="AA44" s="21"/>
      <c r="AB44" s="21"/>
    </row>
    <row r="45" spans="1:28" x14ac:dyDescent="0.25">
      <c r="A45" s="75" t="s">
        <v>26</v>
      </c>
      <c r="B45" s="76"/>
      <c r="C45" s="77"/>
      <c r="D45" s="78">
        <v>11</v>
      </c>
      <c r="E45" s="79" t="s">
        <v>54</v>
      </c>
      <c r="F45" s="64"/>
      <c r="G45" s="72"/>
      <c r="H45" s="72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54"/>
      <c r="AA45" s="21"/>
      <c r="AB45" s="21"/>
    </row>
    <row r="46" spans="1:28" x14ac:dyDescent="0.25">
      <c r="A46" s="75" t="s">
        <v>21</v>
      </c>
      <c r="B46" s="76"/>
      <c r="C46" s="77"/>
      <c r="D46" s="78">
        <v>12</v>
      </c>
      <c r="E46" s="79" t="s">
        <v>55</v>
      </c>
      <c r="F46" s="64"/>
      <c r="G46" s="72"/>
      <c r="H46" s="7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54"/>
      <c r="AA46" s="21"/>
      <c r="AB46" s="21"/>
    </row>
    <row r="47" spans="1:28" x14ac:dyDescent="0.25">
      <c r="A47" s="75" t="s">
        <v>29</v>
      </c>
      <c r="B47" s="76"/>
      <c r="C47" s="77"/>
      <c r="D47" s="78">
        <v>13</v>
      </c>
      <c r="E47" s="79" t="s">
        <v>56</v>
      </c>
      <c r="F47" s="64"/>
      <c r="G47" s="72"/>
      <c r="H47" s="72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54"/>
      <c r="AA47" s="21"/>
      <c r="AB47" s="21"/>
    </row>
    <row r="48" spans="1:28" x14ac:dyDescent="0.25">
      <c r="A48" s="75" t="s">
        <v>30</v>
      </c>
      <c r="B48" s="76"/>
      <c r="C48" s="77"/>
      <c r="D48" s="78">
        <v>14</v>
      </c>
      <c r="E48" s="79" t="s">
        <v>57</v>
      </c>
      <c r="F48" s="64"/>
      <c r="G48" s="72"/>
      <c r="H48" s="7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54"/>
      <c r="AA48" s="21"/>
      <c r="AB48" s="21"/>
    </row>
    <row r="49" spans="1:28" x14ac:dyDescent="0.25">
      <c r="A49" s="75" t="s">
        <v>32</v>
      </c>
      <c r="B49" s="76"/>
      <c r="C49" s="77"/>
      <c r="D49" s="78">
        <v>15</v>
      </c>
      <c r="E49" s="79" t="s">
        <v>58</v>
      </c>
      <c r="F49" s="64"/>
      <c r="G49" s="72"/>
      <c r="H49" s="72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54"/>
      <c r="AA49" s="21"/>
      <c r="AB49" s="21"/>
    </row>
    <row r="50" spans="1:28" x14ac:dyDescent="0.25">
      <c r="A50" s="75" t="s">
        <v>33</v>
      </c>
      <c r="B50" s="76"/>
      <c r="C50" s="77"/>
      <c r="D50" s="78">
        <v>16</v>
      </c>
      <c r="E50" s="79" t="s">
        <v>59</v>
      </c>
      <c r="F50" s="64"/>
      <c r="G50" s="72"/>
      <c r="H50" s="7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4"/>
      <c r="AA50" s="21"/>
      <c r="AB50" s="21"/>
    </row>
    <row r="51" spans="1:28" x14ac:dyDescent="0.25">
      <c r="A51" s="75" t="s">
        <v>34</v>
      </c>
      <c r="B51" s="76"/>
      <c r="C51" s="77"/>
      <c r="D51" s="78">
        <v>17</v>
      </c>
      <c r="E51" s="79" t="s">
        <v>60</v>
      </c>
      <c r="F51" s="64"/>
      <c r="G51" s="72"/>
      <c r="H51" s="7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4"/>
      <c r="AA51" s="21"/>
      <c r="AB51" s="21"/>
    </row>
    <row r="52" spans="1:28" x14ac:dyDescent="0.25">
      <c r="A52" s="75" t="s">
        <v>36</v>
      </c>
      <c r="B52" s="76"/>
      <c r="C52" s="77"/>
      <c r="D52" s="78">
        <v>18</v>
      </c>
      <c r="E52" s="79" t="s">
        <v>61</v>
      </c>
      <c r="F52" s="64"/>
      <c r="G52" s="72"/>
      <c r="H52" s="7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4"/>
      <c r="AA52" s="21"/>
      <c r="AB52" s="21"/>
    </row>
    <row r="53" spans="1:28" x14ac:dyDescent="0.25">
      <c r="A53" s="75" t="s">
        <v>31</v>
      </c>
      <c r="B53" s="76"/>
      <c r="C53" s="77"/>
      <c r="D53" s="78">
        <v>19</v>
      </c>
      <c r="E53" s="79" t="s">
        <v>62</v>
      </c>
      <c r="F53" s="64"/>
      <c r="G53" s="72"/>
      <c r="H53" s="72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4"/>
      <c r="AA53" s="21"/>
      <c r="AB53" s="21"/>
    </row>
    <row r="54" spans="1:28" x14ac:dyDescent="0.25">
      <c r="A54" s="75" t="s">
        <v>82</v>
      </c>
      <c r="B54" s="76"/>
      <c r="C54" s="77"/>
      <c r="D54" s="78">
        <v>20</v>
      </c>
      <c r="E54" s="79" t="s">
        <v>63</v>
      </c>
      <c r="F54" s="64"/>
      <c r="G54" s="72"/>
      <c r="H54" s="72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4"/>
      <c r="AA54" s="21"/>
      <c r="AB54" s="21"/>
    </row>
    <row r="55" spans="1:28" x14ac:dyDescent="0.25">
      <c r="A55" s="75" t="s">
        <v>64</v>
      </c>
      <c r="B55" s="76"/>
      <c r="C55" s="77"/>
      <c r="D55" s="78">
        <v>21</v>
      </c>
      <c r="E55" s="79" t="s">
        <v>64</v>
      </c>
      <c r="F55" s="64"/>
      <c r="G55" s="72"/>
      <c r="H55" s="72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4"/>
      <c r="AA55" s="21"/>
      <c r="AB55" s="21"/>
    </row>
    <row r="56" spans="1:28" x14ac:dyDescent="0.25">
      <c r="A56" s="75" t="s">
        <v>37</v>
      </c>
      <c r="B56" s="76"/>
      <c r="C56" s="77"/>
      <c r="D56" s="78">
        <v>22</v>
      </c>
      <c r="E56" s="79" t="s">
        <v>65</v>
      </c>
      <c r="F56" s="64"/>
      <c r="G56" s="72"/>
      <c r="H56" s="72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4"/>
      <c r="AA56" s="21"/>
      <c r="AB56" s="21"/>
    </row>
    <row r="57" spans="1:28" x14ac:dyDescent="0.25">
      <c r="A57" s="75" t="s">
        <v>38</v>
      </c>
      <c r="B57" s="76"/>
      <c r="C57" s="77"/>
      <c r="D57" s="78">
        <v>23</v>
      </c>
      <c r="E57" s="79" t="s">
        <v>66</v>
      </c>
      <c r="F57" s="64"/>
      <c r="G57" s="72"/>
      <c r="H57" s="72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4"/>
      <c r="AA57" s="21"/>
      <c r="AB57" s="21"/>
    </row>
    <row r="58" spans="1:28" x14ac:dyDescent="0.25">
      <c r="A58" s="81" t="s">
        <v>39</v>
      </c>
      <c r="B58" s="82"/>
      <c r="C58" s="83"/>
      <c r="D58" s="84">
        <v>24</v>
      </c>
      <c r="E58" s="85" t="s">
        <v>39</v>
      </c>
      <c r="F58" s="64"/>
      <c r="G58" s="72"/>
      <c r="H58" s="7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54"/>
      <c r="AA58" s="21"/>
      <c r="AB58" s="21"/>
    </row>
    <row r="59" spans="1:28" ht="15.75" thickBot="1" x14ac:dyDescent="0.3">
      <c r="A59" s="59" t="s">
        <v>35</v>
      </c>
      <c r="B59" s="86"/>
      <c r="C59" s="87"/>
      <c r="D59" s="88">
        <v>25</v>
      </c>
      <c r="E59" s="60" t="s">
        <v>67</v>
      </c>
      <c r="F59" s="64"/>
      <c r="G59" s="72"/>
      <c r="H59" s="72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54"/>
      <c r="AA59" s="21"/>
      <c r="AB59" s="21"/>
    </row>
    <row r="60" spans="1:28" ht="15.75" thickTop="1" x14ac:dyDescent="0.25">
      <c r="F60" s="64"/>
      <c r="G60" s="72"/>
      <c r="H60" s="72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54"/>
      <c r="AA60" s="21"/>
      <c r="AB60" s="21"/>
    </row>
    <row r="61" spans="1:28" x14ac:dyDescent="0.25">
      <c r="Z61" s="17"/>
    </row>
    <row r="62" spans="1:28" x14ac:dyDescent="0.25">
      <c r="Z62" s="17"/>
    </row>
    <row r="63" spans="1:28" x14ac:dyDescent="0.25">
      <c r="Z63" s="17"/>
    </row>
    <row r="64" spans="1:28" x14ac:dyDescent="0.25">
      <c r="Z64" s="17"/>
    </row>
    <row r="65" spans="26:26" x14ac:dyDescent="0.25">
      <c r="Z65" s="17"/>
    </row>
    <row r="66" spans="26:26" x14ac:dyDescent="0.25">
      <c r="Z66" s="17"/>
    </row>
    <row r="67" spans="26:26" x14ac:dyDescent="0.25">
      <c r="Z67" s="17"/>
    </row>
    <row r="68" spans="26:26" x14ac:dyDescent="0.25">
      <c r="Z68" s="17"/>
    </row>
    <row r="69" spans="26:26" x14ac:dyDescent="0.25">
      <c r="Z69" s="17"/>
    </row>
    <row r="70" spans="26:26" x14ac:dyDescent="0.25">
      <c r="Z70" s="17"/>
    </row>
    <row r="71" spans="26:26" x14ac:dyDescent="0.25">
      <c r="Z71" s="17"/>
    </row>
    <row r="72" spans="26:26" x14ac:dyDescent="0.25">
      <c r="Z72" s="17"/>
    </row>
    <row r="73" spans="26:26" x14ac:dyDescent="0.25">
      <c r="Z73" s="17"/>
    </row>
    <row r="74" spans="26:26" x14ac:dyDescent="0.25">
      <c r="Z74" s="17"/>
    </row>
    <row r="75" spans="26:26" x14ac:dyDescent="0.25">
      <c r="Z75" s="17"/>
    </row>
    <row r="76" spans="26:26" x14ac:dyDescent="0.25">
      <c r="Z76" s="17"/>
    </row>
    <row r="77" spans="26:26" x14ac:dyDescent="0.25">
      <c r="Z77" s="17"/>
    </row>
    <row r="78" spans="26:26" x14ac:dyDescent="0.25">
      <c r="Z78" s="17"/>
    </row>
    <row r="79" spans="26:26" x14ac:dyDescent="0.25">
      <c r="Z79" s="17"/>
    </row>
    <row r="80" spans="26:26" x14ac:dyDescent="0.25">
      <c r="Z80" s="17"/>
    </row>
    <row r="81" spans="26:26" x14ac:dyDescent="0.25">
      <c r="Z81" s="17"/>
    </row>
    <row r="82" spans="26:26" x14ac:dyDescent="0.25">
      <c r="Z82" s="17"/>
    </row>
    <row r="83" spans="26:26" x14ac:dyDescent="0.25">
      <c r="Z83" s="17"/>
    </row>
    <row r="84" spans="26:26" x14ac:dyDescent="0.25">
      <c r="Z84" s="17"/>
    </row>
    <row r="85" spans="26:26" x14ac:dyDescent="0.25">
      <c r="Z85" s="17"/>
    </row>
    <row r="86" spans="26:26" x14ac:dyDescent="0.25">
      <c r="Z86" s="17"/>
    </row>
    <row r="87" spans="26:26" x14ac:dyDescent="0.25">
      <c r="Z87" s="17"/>
    </row>
    <row r="88" spans="26:26" x14ac:dyDescent="0.25">
      <c r="Z88" s="17"/>
    </row>
    <row r="89" spans="26:26" x14ac:dyDescent="0.25">
      <c r="Z89" s="17"/>
    </row>
    <row r="90" spans="26:26" x14ac:dyDescent="0.25">
      <c r="Z90" s="17"/>
    </row>
    <row r="91" spans="26:26" x14ac:dyDescent="0.25">
      <c r="Z91" s="17"/>
    </row>
    <row r="92" spans="26:26" x14ac:dyDescent="0.25">
      <c r="Z92" s="17"/>
    </row>
    <row r="93" spans="26:26" x14ac:dyDescent="0.25">
      <c r="Z93" s="17"/>
    </row>
    <row r="94" spans="26:26" x14ac:dyDescent="0.25">
      <c r="Z94" s="17"/>
    </row>
    <row r="95" spans="26:26" x14ac:dyDescent="0.25">
      <c r="Z95" s="17"/>
    </row>
    <row r="96" spans="26:26" x14ac:dyDescent="0.25">
      <c r="Z96" s="17"/>
    </row>
    <row r="97" spans="26:26" x14ac:dyDescent="0.25">
      <c r="Z97" s="17"/>
    </row>
    <row r="98" spans="26:26" x14ac:dyDescent="0.25">
      <c r="Z98" s="17"/>
    </row>
    <row r="99" spans="26:26" x14ac:dyDescent="0.25">
      <c r="Z99" s="17"/>
    </row>
    <row r="100" spans="26:26" x14ac:dyDescent="0.25">
      <c r="Z100" s="17"/>
    </row>
    <row r="101" spans="26:26" x14ac:dyDescent="0.25">
      <c r="Z101" s="17"/>
    </row>
    <row r="102" spans="26:26" x14ac:dyDescent="0.25">
      <c r="Z102" s="17"/>
    </row>
    <row r="103" spans="26:26" x14ac:dyDescent="0.25">
      <c r="Z103" s="17"/>
    </row>
    <row r="104" spans="26:26" x14ac:dyDescent="0.25">
      <c r="Z104" s="17"/>
    </row>
    <row r="105" spans="26:26" x14ac:dyDescent="0.25">
      <c r="Z105" s="17"/>
    </row>
    <row r="106" spans="26:26" x14ac:dyDescent="0.25">
      <c r="Z106" s="17"/>
    </row>
    <row r="107" spans="26:26" x14ac:dyDescent="0.25">
      <c r="Z107" s="17"/>
    </row>
    <row r="108" spans="26:26" x14ac:dyDescent="0.25">
      <c r="Z108" s="17"/>
    </row>
    <row r="109" spans="26:26" x14ac:dyDescent="0.25">
      <c r="Z109" s="17"/>
    </row>
    <row r="110" spans="26:26" x14ac:dyDescent="0.25">
      <c r="Z110" s="17"/>
    </row>
    <row r="111" spans="26:26" x14ac:dyDescent="0.25">
      <c r="Z111" s="17"/>
    </row>
    <row r="112" spans="26:26" x14ac:dyDescent="0.25">
      <c r="Z112" s="17"/>
    </row>
    <row r="113" spans="26:26" x14ac:dyDescent="0.25">
      <c r="Z113" s="17"/>
    </row>
    <row r="114" spans="26:26" x14ac:dyDescent="0.25">
      <c r="Z114" s="17"/>
    </row>
    <row r="115" spans="26:26" x14ac:dyDescent="0.25">
      <c r="Z115" s="17"/>
    </row>
    <row r="116" spans="26:26" x14ac:dyDescent="0.25">
      <c r="Z116" s="17"/>
    </row>
    <row r="117" spans="26:26" x14ac:dyDescent="0.25">
      <c r="Z117" s="17"/>
    </row>
    <row r="118" spans="26:26" x14ac:dyDescent="0.25">
      <c r="Z118" s="17"/>
    </row>
    <row r="119" spans="26:26" x14ac:dyDescent="0.25">
      <c r="Z119" s="17"/>
    </row>
    <row r="120" spans="26:26" x14ac:dyDescent="0.25">
      <c r="Z120" s="17"/>
    </row>
    <row r="121" spans="26:26" x14ac:dyDescent="0.25">
      <c r="Z121" s="17"/>
    </row>
    <row r="122" spans="26:26" x14ac:dyDescent="0.25">
      <c r="Z122" s="17"/>
    </row>
    <row r="123" spans="26:26" x14ac:dyDescent="0.25">
      <c r="Z123" s="17"/>
    </row>
    <row r="124" spans="26:26" x14ac:dyDescent="0.25">
      <c r="Z124" s="17"/>
    </row>
    <row r="125" spans="26:26" x14ac:dyDescent="0.25">
      <c r="Z125" s="17"/>
    </row>
    <row r="126" spans="26:26" x14ac:dyDescent="0.25">
      <c r="Z126" s="17"/>
    </row>
    <row r="127" spans="26:26" x14ac:dyDescent="0.25">
      <c r="Z127" s="17"/>
    </row>
    <row r="128" spans="26:26" x14ac:dyDescent="0.25">
      <c r="Z128" s="17"/>
    </row>
    <row r="129" spans="26:26" x14ac:dyDescent="0.25">
      <c r="Z129" s="17"/>
    </row>
    <row r="130" spans="26:26" x14ac:dyDescent="0.25">
      <c r="Z130" s="17"/>
    </row>
    <row r="131" spans="26:26" x14ac:dyDescent="0.25">
      <c r="Z131" s="17"/>
    </row>
    <row r="132" spans="26:26" x14ac:dyDescent="0.25">
      <c r="Z132" s="17"/>
    </row>
    <row r="133" spans="26:26" x14ac:dyDescent="0.25">
      <c r="Z133" s="17"/>
    </row>
    <row r="134" spans="26:26" x14ac:dyDescent="0.25">
      <c r="Z134" s="17"/>
    </row>
    <row r="135" spans="26:26" x14ac:dyDescent="0.25">
      <c r="Z135" s="17"/>
    </row>
    <row r="136" spans="26:26" x14ac:dyDescent="0.25">
      <c r="Z136" s="17"/>
    </row>
    <row r="137" spans="26:26" x14ac:dyDescent="0.25">
      <c r="Z137" s="17"/>
    </row>
    <row r="138" spans="26:26" x14ac:dyDescent="0.25">
      <c r="Z138" s="17"/>
    </row>
    <row r="139" spans="26:26" x14ac:dyDescent="0.25">
      <c r="Z139" s="17"/>
    </row>
    <row r="140" spans="26:26" x14ac:dyDescent="0.25">
      <c r="Z140" s="17"/>
    </row>
    <row r="141" spans="26:26" x14ac:dyDescent="0.25">
      <c r="Z141" s="17"/>
    </row>
    <row r="142" spans="26:26" x14ac:dyDescent="0.25">
      <c r="Z142" s="17"/>
    </row>
    <row r="143" spans="26:26" x14ac:dyDescent="0.25">
      <c r="Z143" s="17"/>
    </row>
    <row r="144" spans="26:26" x14ac:dyDescent="0.25">
      <c r="Z144" s="17"/>
    </row>
    <row r="145" spans="26:26" x14ac:dyDescent="0.25">
      <c r="Z145" s="17"/>
    </row>
    <row r="146" spans="26:26" x14ac:dyDescent="0.25">
      <c r="Z146" s="17"/>
    </row>
    <row r="147" spans="26:26" x14ac:dyDescent="0.25">
      <c r="Z147" s="17"/>
    </row>
    <row r="148" spans="26:26" x14ac:dyDescent="0.25">
      <c r="Z148" s="17"/>
    </row>
    <row r="149" spans="26:26" x14ac:dyDescent="0.25">
      <c r="Z149" s="17"/>
    </row>
    <row r="150" spans="26:26" x14ac:dyDescent="0.25">
      <c r="Z150" s="17"/>
    </row>
    <row r="151" spans="26:26" x14ac:dyDescent="0.25">
      <c r="Z151" s="17"/>
    </row>
    <row r="152" spans="26:26" x14ac:dyDescent="0.25">
      <c r="Z152" s="17"/>
    </row>
    <row r="153" spans="26:26" x14ac:dyDescent="0.25">
      <c r="Z153" s="17"/>
    </row>
    <row r="154" spans="26:26" x14ac:dyDescent="0.25">
      <c r="Z154" s="17"/>
    </row>
    <row r="155" spans="26:26" x14ac:dyDescent="0.25">
      <c r="Z155" s="17"/>
    </row>
    <row r="156" spans="26:26" x14ac:dyDescent="0.25">
      <c r="Z156" s="17"/>
    </row>
    <row r="157" spans="26:26" x14ac:dyDescent="0.25">
      <c r="Z157" s="17"/>
    </row>
    <row r="158" spans="26:26" x14ac:dyDescent="0.25">
      <c r="Z158" s="17"/>
    </row>
    <row r="159" spans="26:26" x14ac:dyDescent="0.25">
      <c r="Z159" s="17"/>
    </row>
    <row r="160" spans="26:26" x14ac:dyDescent="0.25">
      <c r="Z160" s="17"/>
    </row>
    <row r="161" spans="26:26" x14ac:dyDescent="0.25">
      <c r="Z161" s="17"/>
    </row>
    <row r="162" spans="26:26" x14ac:dyDescent="0.25">
      <c r="Z162" s="17"/>
    </row>
    <row r="163" spans="26:26" x14ac:dyDescent="0.25">
      <c r="Z163" s="17"/>
    </row>
    <row r="164" spans="26:26" x14ac:dyDescent="0.25">
      <c r="Z164" s="17"/>
    </row>
    <row r="165" spans="26:26" x14ac:dyDescent="0.25">
      <c r="Z165" s="17"/>
    </row>
    <row r="166" spans="26:26" x14ac:dyDescent="0.25">
      <c r="Z166" s="17"/>
    </row>
    <row r="167" spans="26:26" x14ac:dyDescent="0.25">
      <c r="Z167" s="17"/>
    </row>
    <row r="168" spans="26:26" x14ac:dyDescent="0.25">
      <c r="Z168" s="17"/>
    </row>
    <row r="169" spans="26:26" x14ac:dyDescent="0.25">
      <c r="Z169" s="17"/>
    </row>
    <row r="170" spans="26:26" x14ac:dyDescent="0.25">
      <c r="Z170" s="17"/>
    </row>
    <row r="171" spans="26:26" x14ac:dyDescent="0.25">
      <c r="Z171" s="17"/>
    </row>
    <row r="172" spans="26:26" x14ac:dyDescent="0.25">
      <c r="Z172" s="17"/>
    </row>
    <row r="173" spans="26:26" x14ac:dyDescent="0.25">
      <c r="Z173" s="17"/>
    </row>
    <row r="174" spans="26:26" x14ac:dyDescent="0.25">
      <c r="Z174" s="17"/>
    </row>
    <row r="175" spans="26:26" x14ac:dyDescent="0.25">
      <c r="Z175" s="17"/>
    </row>
    <row r="176" spans="26:26" x14ac:dyDescent="0.25">
      <c r="Z176" s="17"/>
    </row>
    <row r="177" spans="26:26" x14ac:dyDescent="0.25">
      <c r="Z177" s="17"/>
    </row>
    <row r="178" spans="26:26" x14ac:dyDescent="0.25">
      <c r="Z178" s="17"/>
    </row>
    <row r="179" spans="26:26" x14ac:dyDescent="0.25">
      <c r="Z179" s="17"/>
    </row>
    <row r="180" spans="26:26" x14ac:dyDescent="0.25">
      <c r="Z180" s="17"/>
    </row>
    <row r="181" spans="26:26" x14ac:dyDescent="0.25">
      <c r="Z181" s="17"/>
    </row>
    <row r="182" spans="26:26" x14ac:dyDescent="0.25">
      <c r="Z182" s="17"/>
    </row>
    <row r="183" spans="26:26" x14ac:dyDescent="0.25">
      <c r="Z183" s="17"/>
    </row>
    <row r="184" spans="26:26" x14ac:dyDescent="0.25">
      <c r="Z184" s="17"/>
    </row>
    <row r="185" spans="26:26" x14ac:dyDescent="0.25">
      <c r="Z185" s="17"/>
    </row>
    <row r="186" spans="26:26" x14ac:dyDescent="0.25">
      <c r="Z186" s="17"/>
    </row>
    <row r="187" spans="26:26" x14ac:dyDescent="0.25">
      <c r="Z187" s="17"/>
    </row>
    <row r="188" spans="26:26" x14ac:dyDescent="0.25">
      <c r="Z188" s="17"/>
    </row>
    <row r="189" spans="26:26" x14ac:dyDescent="0.25">
      <c r="Z189" s="17"/>
    </row>
    <row r="190" spans="26:26" x14ac:dyDescent="0.25">
      <c r="Z190" s="17"/>
    </row>
    <row r="191" spans="26:26" x14ac:dyDescent="0.25">
      <c r="Z191" s="17"/>
    </row>
    <row r="192" spans="26:26" x14ac:dyDescent="0.25">
      <c r="Z192" s="17"/>
    </row>
    <row r="193" spans="26:26" x14ac:dyDescent="0.25">
      <c r="Z193" s="17"/>
    </row>
    <row r="194" spans="26:26" x14ac:dyDescent="0.25">
      <c r="Z194" s="17"/>
    </row>
    <row r="195" spans="26:26" x14ac:dyDescent="0.25">
      <c r="Z195" s="17"/>
    </row>
    <row r="196" spans="26:26" x14ac:dyDescent="0.25">
      <c r="Z196" s="17"/>
    </row>
    <row r="197" spans="26:26" x14ac:dyDescent="0.25">
      <c r="Z197" s="17"/>
    </row>
    <row r="198" spans="26:26" x14ac:dyDescent="0.25">
      <c r="Z198" s="17"/>
    </row>
    <row r="199" spans="26:26" x14ac:dyDescent="0.25">
      <c r="Z199" s="17"/>
    </row>
    <row r="200" spans="26:26" x14ac:dyDescent="0.25">
      <c r="Z200" s="17"/>
    </row>
    <row r="201" spans="26:26" x14ac:dyDescent="0.25">
      <c r="Z201" s="17"/>
    </row>
    <row r="202" spans="26:26" x14ac:dyDescent="0.25">
      <c r="Z202" s="17"/>
    </row>
    <row r="203" spans="26:26" x14ac:dyDescent="0.25">
      <c r="Z203" s="17"/>
    </row>
    <row r="204" spans="26:26" x14ac:dyDescent="0.25">
      <c r="Z204" s="17"/>
    </row>
    <row r="205" spans="26:26" x14ac:dyDescent="0.25">
      <c r="Z205" s="17"/>
    </row>
    <row r="206" spans="26:26" x14ac:dyDescent="0.25">
      <c r="Z206" s="17"/>
    </row>
    <row r="207" spans="26:26" x14ac:dyDescent="0.25">
      <c r="Z207" s="17"/>
    </row>
    <row r="208" spans="26:26" x14ac:dyDescent="0.25">
      <c r="Z208" s="17"/>
    </row>
    <row r="209" spans="26:26" x14ac:dyDescent="0.25">
      <c r="Z209" s="17"/>
    </row>
    <row r="210" spans="26:26" x14ac:dyDescent="0.25">
      <c r="Z210" s="17"/>
    </row>
    <row r="211" spans="26:26" x14ac:dyDescent="0.25">
      <c r="Z211" s="17"/>
    </row>
    <row r="212" spans="26:26" x14ac:dyDescent="0.25">
      <c r="Z212" s="17"/>
    </row>
    <row r="213" spans="26:26" x14ac:dyDescent="0.25">
      <c r="Z213" s="17"/>
    </row>
    <row r="214" spans="26:26" x14ac:dyDescent="0.25">
      <c r="Z214" s="17"/>
    </row>
    <row r="215" spans="26:26" x14ac:dyDescent="0.25">
      <c r="Z215" s="17"/>
    </row>
    <row r="216" spans="26:26" x14ac:dyDescent="0.25">
      <c r="Z216" s="17"/>
    </row>
    <row r="217" spans="26:26" x14ac:dyDescent="0.25">
      <c r="Z217" s="17"/>
    </row>
    <row r="218" spans="26:26" x14ac:dyDescent="0.25">
      <c r="Z218" s="17"/>
    </row>
    <row r="219" spans="26:26" x14ac:dyDescent="0.25">
      <c r="Z219" s="17"/>
    </row>
    <row r="220" spans="26:26" x14ac:dyDescent="0.25">
      <c r="Z220" s="17"/>
    </row>
    <row r="221" spans="26:26" x14ac:dyDescent="0.25">
      <c r="Z221" s="17"/>
    </row>
    <row r="222" spans="26:26" x14ac:dyDescent="0.25">
      <c r="Z222" s="17"/>
    </row>
    <row r="223" spans="26:26" x14ac:dyDescent="0.25">
      <c r="Z223" s="17"/>
    </row>
    <row r="224" spans="26:26" x14ac:dyDescent="0.25">
      <c r="Z224" s="17"/>
    </row>
    <row r="225" spans="26:26" x14ac:dyDescent="0.25">
      <c r="Z225" s="17"/>
    </row>
    <row r="226" spans="26:26" x14ac:dyDescent="0.25">
      <c r="Z226" s="17"/>
    </row>
    <row r="227" spans="26:26" x14ac:dyDescent="0.25">
      <c r="Z227" s="17"/>
    </row>
    <row r="228" spans="26:26" x14ac:dyDescent="0.25">
      <c r="Z228" s="17"/>
    </row>
    <row r="229" spans="26:26" x14ac:dyDescent="0.25">
      <c r="Z229" s="17"/>
    </row>
    <row r="230" spans="26:26" x14ac:dyDescent="0.25">
      <c r="Z230" s="17"/>
    </row>
    <row r="231" spans="26:26" x14ac:dyDescent="0.25">
      <c r="Z231" s="17"/>
    </row>
    <row r="232" spans="26:26" x14ac:dyDescent="0.25">
      <c r="Z232" s="17"/>
    </row>
    <row r="233" spans="26:26" x14ac:dyDescent="0.25">
      <c r="Z233" s="17"/>
    </row>
    <row r="234" spans="26:26" x14ac:dyDescent="0.25">
      <c r="Z234" s="17"/>
    </row>
    <row r="235" spans="26:26" x14ac:dyDescent="0.25">
      <c r="Z235" s="17"/>
    </row>
    <row r="236" spans="26:26" x14ac:dyDescent="0.25">
      <c r="Z236" s="17"/>
    </row>
    <row r="237" spans="26:26" x14ac:dyDescent="0.25">
      <c r="Z237" s="17"/>
    </row>
    <row r="238" spans="26:26" x14ac:dyDescent="0.25">
      <c r="Z238" s="17"/>
    </row>
    <row r="239" spans="26:26" x14ac:dyDescent="0.25">
      <c r="Z239" s="17"/>
    </row>
    <row r="240" spans="26:26" x14ac:dyDescent="0.25">
      <c r="Z240" s="17"/>
    </row>
    <row r="241" spans="26:26" x14ac:dyDescent="0.25">
      <c r="Z241" s="17"/>
    </row>
    <row r="242" spans="26:26" x14ac:dyDescent="0.25">
      <c r="Z242" s="17"/>
    </row>
    <row r="243" spans="26:26" x14ac:dyDescent="0.25">
      <c r="Z243" s="17"/>
    </row>
    <row r="244" spans="26:26" x14ac:dyDescent="0.25">
      <c r="Z244" s="17"/>
    </row>
    <row r="245" spans="26:26" x14ac:dyDescent="0.25">
      <c r="Z245" s="17"/>
    </row>
    <row r="246" spans="26:26" x14ac:dyDescent="0.25">
      <c r="Z246" s="17"/>
    </row>
    <row r="247" spans="26:26" x14ac:dyDescent="0.25">
      <c r="Z247" s="17"/>
    </row>
    <row r="248" spans="26:26" x14ac:dyDescent="0.25">
      <c r="Z248" s="17"/>
    </row>
    <row r="249" spans="26:26" x14ac:dyDescent="0.25">
      <c r="Z249" s="17"/>
    </row>
    <row r="250" spans="26:26" x14ac:dyDescent="0.25">
      <c r="Z250" s="17"/>
    </row>
    <row r="251" spans="26:26" x14ac:dyDescent="0.25">
      <c r="Z251" s="17"/>
    </row>
    <row r="252" spans="26:26" x14ac:dyDescent="0.25">
      <c r="Z252" s="17"/>
    </row>
    <row r="253" spans="26:26" x14ac:dyDescent="0.25">
      <c r="Z253" s="17"/>
    </row>
    <row r="254" spans="26:26" x14ac:dyDescent="0.25">
      <c r="Z254" s="17"/>
    </row>
    <row r="255" spans="26:26" x14ac:dyDescent="0.25">
      <c r="Z255" s="17"/>
    </row>
    <row r="256" spans="26:26" x14ac:dyDescent="0.25">
      <c r="Z256" s="17"/>
    </row>
    <row r="257" spans="26:26" x14ac:dyDescent="0.25">
      <c r="Z257" s="17"/>
    </row>
    <row r="258" spans="26:26" x14ac:dyDescent="0.25">
      <c r="Z258" s="17"/>
    </row>
    <row r="259" spans="26:26" x14ac:dyDescent="0.25">
      <c r="Z259" s="17"/>
    </row>
    <row r="260" spans="26:26" x14ac:dyDescent="0.25">
      <c r="Z260" s="17"/>
    </row>
    <row r="261" spans="26:26" x14ac:dyDescent="0.25">
      <c r="Z261" s="17"/>
    </row>
    <row r="262" spans="26:26" x14ac:dyDescent="0.25">
      <c r="Z262" s="17"/>
    </row>
    <row r="263" spans="26:26" x14ac:dyDescent="0.25">
      <c r="Z263" s="17"/>
    </row>
    <row r="264" spans="26:26" x14ac:dyDescent="0.25">
      <c r="Z264" s="17"/>
    </row>
    <row r="265" spans="26:26" x14ac:dyDescent="0.25">
      <c r="Z265" s="17"/>
    </row>
    <row r="266" spans="26:26" x14ac:dyDescent="0.25">
      <c r="Z266" s="17"/>
    </row>
    <row r="267" spans="26:26" x14ac:dyDescent="0.25">
      <c r="Z267" s="17"/>
    </row>
    <row r="268" spans="26:26" x14ac:dyDescent="0.25">
      <c r="Z268" s="17"/>
    </row>
    <row r="269" spans="26:26" x14ac:dyDescent="0.25">
      <c r="Z269" s="17"/>
    </row>
    <row r="270" spans="26:26" x14ac:dyDescent="0.25">
      <c r="Z270" s="17"/>
    </row>
    <row r="271" spans="26:26" x14ac:dyDescent="0.25">
      <c r="Z271" s="17"/>
    </row>
    <row r="272" spans="26:26" x14ac:dyDescent="0.25">
      <c r="Z272" s="17"/>
    </row>
    <row r="273" spans="26:26" x14ac:dyDescent="0.25">
      <c r="Z273" s="17"/>
    </row>
    <row r="274" spans="26:26" x14ac:dyDescent="0.25">
      <c r="Z274" s="17"/>
    </row>
    <row r="275" spans="26:26" x14ac:dyDescent="0.25">
      <c r="Z275" s="17"/>
    </row>
    <row r="276" spans="26:26" x14ac:dyDescent="0.25">
      <c r="Z276" s="17"/>
    </row>
    <row r="277" spans="26:26" x14ac:dyDescent="0.25">
      <c r="Z277" s="17"/>
    </row>
    <row r="278" spans="26:26" x14ac:dyDescent="0.25">
      <c r="Z278" s="17"/>
    </row>
    <row r="279" spans="26:26" x14ac:dyDescent="0.25">
      <c r="Z279" s="17"/>
    </row>
    <row r="280" spans="26:26" x14ac:dyDescent="0.25">
      <c r="Z280" s="17"/>
    </row>
    <row r="281" spans="26:26" x14ac:dyDescent="0.25">
      <c r="Z281" s="17"/>
    </row>
    <row r="282" spans="26:26" x14ac:dyDescent="0.25">
      <c r="Z282" s="17"/>
    </row>
    <row r="283" spans="26:26" x14ac:dyDescent="0.25">
      <c r="Z283" s="17"/>
    </row>
    <row r="284" spans="26:26" x14ac:dyDescent="0.25">
      <c r="Z284" s="17"/>
    </row>
    <row r="285" spans="26:26" x14ac:dyDescent="0.25">
      <c r="Z285" s="17"/>
    </row>
    <row r="286" spans="26:26" x14ac:dyDescent="0.25">
      <c r="Z286" s="17"/>
    </row>
    <row r="287" spans="26:26" x14ac:dyDescent="0.25">
      <c r="Z287" s="17"/>
    </row>
    <row r="288" spans="26:26" x14ac:dyDescent="0.25">
      <c r="Z288" s="17"/>
    </row>
    <row r="289" spans="26:26" x14ac:dyDescent="0.25">
      <c r="Z289" s="17"/>
    </row>
    <row r="290" spans="26:26" x14ac:dyDescent="0.25">
      <c r="Z290" s="17"/>
    </row>
    <row r="291" spans="26:26" x14ac:dyDescent="0.25">
      <c r="Z291" s="17"/>
    </row>
    <row r="292" spans="26:26" x14ac:dyDescent="0.25">
      <c r="Z292" s="17"/>
    </row>
    <row r="293" spans="26:26" x14ac:dyDescent="0.25">
      <c r="Z293" s="17"/>
    </row>
    <row r="294" spans="26:26" x14ac:dyDescent="0.25">
      <c r="Z294" s="17"/>
    </row>
    <row r="295" spans="26:26" x14ac:dyDescent="0.25">
      <c r="Z295" s="17"/>
    </row>
    <row r="296" spans="26:26" x14ac:dyDescent="0.25">
      <c r="Z296" s="17"/>
    </row>
    <row r="297" spans="26:26" x14ac:dyDescent="0.25">
      <c r="Z297" s="17"/>
    </row>
    <row r="298" spans="26:26" x14ac:dyDescent="0.25">
      <c r="Z298" s="17"/>
    </row>
    <row r="299" spans="26:26" x14ac:dyDescent="0.25">
      <c r="Z299" s="17"/>
    </row>
    <row r="300" spans="26:26" x14ac:dyDescent="0.25">
      <c r="Z300" s="17"/>
    </row>
    <row r="301" spans="26:26" x14ac:dyDescent="0.25">
      <c r="Z301" s="17"/>
    </row>
    <row r="302" spans="26:26" x14ac:dyDescent="0.25">
      <c r="Z302" s="17"/>
    </row>
    <row r="303" spans="26:26" x14ac:dyDescent="0.25">
      <c r="Z303" s="17"/>
    </row>
    <row r="304" spans="26:26" x14ac:dyDescent="0.25">
      <c r="Z304" s="17"/>
    </row>
    <row r="305" spans="26:26" x14ac:dyDescent="0.25">
      <c r="Z305" s="17"/>
    </row>
    <row r="306" spans="26:26" x14ac:dyDescent="0.25">
      <c r="Z306" s="17"/>
    </row>
    <row r="307" spans="26:26" x14ac:dyDescent="0.25">
      <c r="Z307" s="17"/>
    </row>
    <row r="308" spans="26:26" x14ac:dyDescent="0.25">
      <c r="Z308" s="17"/>
    </row>
    <row r="309" spans="26:26" x14ac:dyDescent="0.25">
      <c r="Z309" s="17"/>
    </row>
    <row r="310" spans="26:26" x14ac:dyDescent="0.25">
      <c r="Z310" s="17"/>
    </row>
    <row r="311" spans="26:26" x14ac:dyDescent="0.25">
      <c r="Z311" s="17"/>
    </row>
    <row r="312" spans="26:26" x14ac:dyDescent="0.25">
      <c r="Z312" s="17"/>
    </row>
    <row r="313" spans="26:26" x14ac:dyDescent="0.25">
      <c r="Z313" s="17"/>
    </row>
    <row r="314" spans="26:26" x14ac:dyDescent="0.25">
      <c r="Z314" s="17"/>
    </row>
    <row r="315" spans="26:26" x14ac:dyDescent="0.25">
      <c r="Z315" s="17"/>
    </row>
    <row r="316" spans="26:26" x14ac:dyDescent="0.25">
      <c r="Z316" s="17"/>
    </row>
    <row r="317" spans="26:26" x14ac:dyDescent="0.25">
      <c r="Z317" s="17"/>
    </row>
    <row r="318" spans="26:26" x14ac:dyDescent="0.25">
      <c r="Z318" s="17"/>
    </row>
    <row r="319" spans="26:26" x14ac:dyDescent="0.25">
      <c r="Z319" s="17"/>
    </row>
    <row r="320" spans="26:26" x14ac:dyDescent="0.25">
      <c r="Z320" s="17"/>
    </row>
    <row r="321" spans="26:26" x14ac:dyDescent="0.25">
      <c r="Z321" s="17"/>
    </row>
    <row r="322" spans="26:26" x14ac:dyDescent="0.25">
      <c r="Z322" s="17"/>
    </row>
    <row r="323" spans="26:26" x14ac:dyDescent="0.25">
      <c r="Z323" s="17"/>
    </row>
    <row r="324" spans="26:26" x14ac:dyDescent="0.25">
      <c r="Z324" s="17"/>
    </row>
    <row r="325" spans="26:26" x14ac:dyDescent="0.25">
      <c r="Z325" s="17"/>
    </row>
    <row r="326" spans="26:26" x14ac:dyDescent="0.25">
      <c r="Z326" s="17"/>
    </row>
    <row r="327" spans="26:26" x14ac:dyDescent="0.25">
      <c r="Z327" s="17"/>
    </row>
    <row r="328" spans="26:26" x14ac:dyDescent="0.25">
      <c r="Z328" s="17"/>
    </row>
    <row r="329" spans="26:26" x14ac:dyDescent="0.25">
      <c r="Z329" s="17"/>
    </row>
    <row r="330" spans="26:26" x14ac:dyDescent="0.25">
      <c r="Z330" s="17"/>
    </row>
    <row r="331" spans="26:26" x14ac:dyDescent="0.25">
      <c r="Z331" s="17"/>
    </row>
    <row r="332" spans="26:26" x14ac:dyDescent="0.25">
      <c r="Z332" s="17"/>
    </row>
    <row r="333" spans="26:26" x14ac:dyDescent="0.25">
      <c r="Z333" s="17"/>
    </row>
    <row r="334" spans="26:26" x14ac:dyDescent="0.25">
      <c r="Z334" s="17"/>
    </row>
    <row r="335" spans="26:26" x14ac:dyDescent="0.25">
      <c r="Z335" s="17"/>
    </row>
    <row r="336" spans="26:26" x14ac:dyDescent="0.25">
      <c r="Z336" s="17"/>
    </row>
    <row r="337" spans="26:26" x14ac:dyDescent="0.25">
      <c r="Z337" s="17"/>
    </row>
    <row r="338" spans="26:26" x14ac:dyDescent="0.25">
      <c r="Z338" s="17"/>
    </row>
    <row r="339" spans="26:26" x14ac:dyDescent="0.25">
      <c r="Z339" s="17"/>
    </row>
    <row r="340" spans="26:26" x14ac:dyDescent="0.25">
      <c r="Z340" s="17"/>
    </row>
    <row r="341" spans="26:26" x14ac:dyDescent="0.25">
      <c r="Z341" s="17"/>
    </row>
    <row r="342" spans="26:26" x14ac:dyDescent="0.25">
      <c r="Z342" s="17"/>
    </row>
    <row r="343" spans="26:26" x14ac:dyDescent="0.25">
      <c r="Z343" s="17"/>
    </row>
    <row r="344" spans="26:26" x14ac:dyDescent="0.25">
      <c r="Z344" s="17"/>
    </row>
    <row r="345" spans="26:26" x14ac:dyDescent="0.25">
      <c r="Z345" s="17"/>
    </row>
    <row r="346" spans="26:26" x14ac:dyDescent="0.25">
      <c r="Z346" s="17"/>
    </row>
    <row r="347" spans="26:26" x14ac:dyDescent="0.25">
      <c r="Z347" s="17"/>
    </row>
    <row r="348" spans="26:26" x14ac:dyDescent="0.25">
      <c r="Z348" s="17"/>
    </row>
    <row r="349" spans="26:26" x14ac:dyDescent="0.25">
      <c r="Z349" s="17"/>
    </row>
    <row r="350" spans="26:26" x14ac:dyDescent="0.25">
      <c r="Z350" s="17"/>
    </row>
    <row r="351" spans="26:26" x14ac:dyDescent="0.25">
      <c r="Z351" s="17"/>
    </row>
    <row r="352" spans="26:26" x14ac:dyDescent="0.25">
      <c r="Z352" s="17"/>
    </row>
    <row r="353" spans="26:26" x14ac:dyDescent="0.25">
      <c r="Z353" s="17"/>
    </row>
    <row r="354" spans="26:26" x14ac:dyDescent="0.25">
      <c r="Z354" s="17"/>
    </row>
    <row r="355" spans="26:26" x14ac:dyDescent="0.25">
      <c r="Z355" s="17"/>
    </row>
    <row r="356" spans="26:26" x14ac:dyDescent="0.25">
      <c r="Z356" s="17"/>
    </row>
    <row r="357" spans="26:26" x14ac:dyDescent="0.25">
      <c r="Z357" s="17"/>
    </row>
    <row r="358" spans="26:26" x14ac:dyDescent="0.25">
      <c r="Z358" s="17"/>
    </row>
    <row r="359" spans="26:26" x14ac:dyDescent="0.25">
      <c r="Z359" s="17"/>
    </row>
    <row r="360" spans="26:26" x14ac:dyDescent="0.25">
      <c r="Z360" s="17"/>
    </row>
    <row r="361" spans="26:26" x14ac:dyDescent="0.25">
      <c r="Z361" s="17"/>
    </row>
    <row r="362" spans="26:26" x14ac:dyDescent="0.25">
      <c r="Z362" s="17"/>
    </row>
    <row r="363" spans="26:26" x14ac:dyDescent="0.25">
      <c r="Z363" s="17"/>
    </row>
    <row r="364" spans="26:26" x14ac:dyDescent="0.25">
      <c r="Z364" s="17"/>
    </row>
    <row r="365" spans="26:26" x14ac:dyDescent="0.25">
      <c r="Z365" s="17"/>
    </row>
    <row r="366" spans="26:26" x14ac:dyDescent="0.25">
      <c r="Z366" s="17"/>
    </row>
    <row r="367" spans="26:26" x14ac:dyDescent="0.25">
      <c r="Z367" s="17"/>
    </row>
    <row r="368" spans="26:26" x14ac:dyDescent="0.25">
      <c r="Z368" s="17"/>
    </row>
    <row r="369" spans="26:26" x14ac:dyDescent="0.25">
      <c r="Z369" s="17"/>
    </row>
    <row r="370" spans="26:26" x14ac:dyDescent="0.25">
      <c r="Z370" s="17"/>
    </row>
    <row r="371" spans="26:26" x14ac:dyDescent="0.25">
      <c r="Z371" s="17"/>
    </row>
    <row r="372" spans="26:26" x14ac:dyDescent="0.25">
      <c r="Z372" s="17"/>
    </row>
    <row r="373" spans="26:26" x14ac:dyDescent="0.25">
      <c r="Z373" s="17"/>
    </row>
    <row r="374" spans="26:26" x14ac:dyDescent="0.25">
      <c r="Z374" s="17"/>
    </row>
    <row r="375" spans="26:26" x14ac:dyDescent="0.25">
      <c r="Z375" s="17"/>
    </row>
    <row r="376" spans="26:26" x14ac:dyDescent="0.25">
      <c r="Z376" s="17"/>
    </row>
    <row r="377" spans="26:26" x14ac:dyDescent="0.25">
      <c r="Z377" s="17"/>
    </row>
    <row r="378" spans="26:26" x14ac:dyDescent="0.25">
      <c r="Z378" s="17"/>
    </row>
    <row r="379" spans="26:26" x14ac:dyDescent="0.25">
      <c r="Z379" s="17"/>
    </row>
    <row r="380" spans="26:26" x14ac:dyDescent="0.25">
      <c r="Z380" s="17"/>
    </row>
    <row r="381" spans="26:26" x14ac:dyDescent="0.25">
      <c r="Z381" s="17"/>
    </row>
    <row r="382" spans="26:26" x14ac:dyDescent="0.25">
      <c r="Z382" s="17"/>
    </row>
    <row r="383" spans="26:26" x14ac:dyDescent="0.25">
      <c r="Z383" s="17"/>
    </row>
    <row r="384" spans="26:26" x14ac:dyDescent="0.25">
      <c r="Z384" s="17"/>
    </row>
    <row r="385" spans="26:26" x14ac:dyDescent="0.25">
      <c r="Z385" s="17"/>
    </row>
    <row r="386" spans="26:26" x14ac:dyDescent="0.25">
      <c r="Z386" s="17"/>
    </row>
    <row r="387" spans="26:26" x14ac:dyDescent="0.25">
      <c r="Z387" s="17"/>
    </row>
    <row r="388" spans="26:26" x14ac:dyDescent="0.25">
      <c r="Z388" s="17"/>
    </row>
    <row r="389" spans="26:26" x14ac:dyDescent="0.25">
      <c r="Z389" s="17"/>
    </row>
    <row r="390" spans="26:26" x14ac:dyDescent="0.25">
      <c r="Z390" s="17"/>
    </row>
    <row r="391" spans="26:26" x14ac:dyDescent="0.25">
      <c r="Z391" s="17"/>
    </row>
    <row r="392" spans="26:26" x14ac:dyDescent="0.25">
      <c r="Z392" s="17"/>
    </row>
    <row r="393" spans="26:26" x14ac:dyDescent="0.25">
      <c r="Z393" s="17"/>
    </row>
    <row r="394" spans="26:26" x14ac:dyDescent="0.25">
      <c r="Z394" s="17"/>
    </row>
    <row r="395" spans="26:26" x14ac:dyDescent="0.25">
      <c r="Z395" s="17"/>
    </row>
    <row r="396" spans="26:26" x14ac:dyDescent="0.25">
      <c r="Z396" s="17"/>
    </row>
    <row r="397" spans="26:26" x14ac:dyDescent="0.25">
      <c r="Z397" s="17"/>
    </row>
    <row r="398" spans="26:26" x14ac:dyDescent="0.25">
      <c r="Z398" s="17"/>
    </row>
    <row r="399" spans="26:26" x14ac:dyDescent="0.25">
      <c r="Z399" s="17"/>
    </row>
    <row r="400" spans="26:26" x14ac:dyDescent="0.25">
      <c r="Z400" s="17"/>
    </row>
    <row r="401" spans="26:26" x14ac:dyDescent="0.25">
      <c r="Z401" s="17"/>
    </row>
    <row r="402" spans="26:26" x14ac:dyDescent="0.25">
      <c r="Z402" s="17"/>
    </row>
    <row r="403" spans="26:26" x14ac:dyDescent="0.25">
      <c r="Z403" s="17"/>
    </row>
    <row r="404" spans="26:26" x14ac:dyDescent="0.25">
      <c r="Z404" s="17"/>
    </row>
    <row r="405" spans="26:26" x14ac:dyDescent="0.25">
      <c r="Z405" s="17"/>
    </row>
    <row r="406" spans="26:26" x14ac:dyDescent="0.25">
      <c r="Z406" s="17"/>
    </row>
    <row r="407" spans="26:26" x14ac:dyDescent="0.25">
      <c r="Z407" s="17"/>
    </row>
    <row r="408" spans="26:26" x14ac:dyDescent="0.25">
      <c r="Z408" s="17"/>
    </row>
    <row r="409" spans="26:26" x14ac:dyDescent="0.25">
      <c r="Z409" s="17"/>
    </row>
    <row r="410" spans="26:26" x14ac:dyDescent="0.25">
      <c r="Z410" s="17"/>
    </row>
    <row r="411" spans="26:26" x14ac:dyDescent="0.25">
      <c r="Z411" s="17"/>
    </row>
    <row r="412" spans="26:26" x14ac:dyDescent="0.25">
      <c r="Z412" s="17"/>
    </row>
    <row r="413" spans="26:26" x14ac:dyDescent="0.25">
      <c r="Z413" s="17"/>
    </row>
    <row r="414" spans="26:26" x14ac:dyDescent="0.25">
      <c r="Z414" s="17"/>
    </row>
    <row r="415" spans="26:26" x14ac:dyDescent="0.25">
      <c r="Z415" s="17"/>
    </row>
    <row r="416" spans="26:26" x14ac:dyDescent="0.25">
      <c r="Z416" s="17"/>
    </row>
    <row r="417" spans="26:26" x14ac:dyDescent="0.25">
      <c r="Z417" s="17"/>
    </row>
    <row r="418" spans="26:26" x14ac:dyDescent="0.25">
      <c r="Z418" s="17"/>
    </row>
    <row r="419" spans="26:26" x14ac:dyDescent="0.25">
      <c r="Z419" s="17"/>
    </row>
    <row r="420" spans="26:26" x14ac:dyDescent="0.25">
      <c r="Z420" s="17"/>
    </row>
    <row r="421" spans="26:26" x14ac:dyDescent="0.25">
      <c r="Z421" s="17"/>
    </row>
    <row r="422" spans="26:26" x14ac:dyDescent="0.25">
      <c r="Z422" s="17"/>
    </row>
    <row r="423" spans="26:26" x14ac:dyDescent="0.25">
      <c r="Z423" s="17"/>
    </row>
    <row r="424" spans="26:26" x14ac:dyDescent="0.25">
      <c r="Z424" s="17"/>
    </row>
    <row r="425" spans="26:26" x14ac:dyDescent="0.25">
      <c r="Z425" s="17"/>
    </row>
    <row r="426" spans="26:26" x14ac:dyDescent="0.25">
      <c r="Z426" s="17"/>
    </row>
    <row r="427" spans="26:26" x14ac:dyDescent="0.25">
      <c r="Z427" s="17"/>
    </row>
    <row r="428" spans="26:26" x14ac:dyDescent="0.25">
      <c r="Z428" s="17"/>
    </row>
    <row r="429" spans="26:26" x14ac:dyDescent="0.25">
      <c r="Z429" s="17"/>
    </row>
    <row r="430" spans="26:26" x14ac:dyDescent="0.25">
      <c r="Z430" s="17"/>
    </row>
    <row r="431" spans="26:26" x14ac:dyDescent="0.25">
      <c r="Z431" s="17"/>
    </row>
    <row r="432" spans="26:26" x14ac:dyDescent="0.25">
      <c r="Z432" s="17"/>
    </row>
    <row r="433" spans="26:26" x14ac:dyDescent="0.25">
      <c r="Z433" s="17"/>
    </row>
    <row r="434" spans="26:26" x14ac:dyDescent="0.25">
      <c r="Z434" s="17"/>
    </row>
    <row r="435" spans="26:26" x14ac:dyDescent="0.25">
      <c r="Z435" s="17"/>
    </row>
    <row r="436" spans="26:26" x14ac:dyDescent="0.25">
      <c r="Z436" s="17"/>
    </row>
    <row r="437" spans="26:26" x14ac:dyDescent="0.25">
      <c r="Z437" s="17"/>
    </row>
    <row r="438" spans="26:26" x14ac:dyDescent="0.25">
      <c r="Z438" s="17"/>
    </row>
    <row r="439" spans="26:26" x14ac:dyDescent="0.25">
      <c r="Z439" s="17"/>
    </row>
    <row r="440" spans="26:26" x14ac:dyDescent="0.25">
      <c r="Z440" s="17"/>
    </row>
    <row r="441" spans="26:26" x14ac:dyDescent="0.25">
      <c r="Z441" s="17"/>
    </row>
    <row r="442" spans="26:26" x14ac:dyDescent="0.25">
      <c r="Z442" s="17"/>
    </row>
    <row r="443" spans="26:26" x14ac:dyDescent="0.25">
      <c r="Z443" s="17"/>
    </row>
    <row r="444" spans="26:26" x14ac:dyDescent="0.25">
      <c r="Z444" s="17"/>
    </row>
    <row r="445" spans="26:26" x14ac:dyDescent="0.25">
      <c r="Z445" s="17"/>
    </row>
    <row r="446" spans="26:26" x14ac:dyDescent="0.25">
      <c r="Z446" s="17"/>
    </row>
    <row r="447" spans="26:26" x14ac:dyDescent="0.25">
      <c r="Z447" s="17"/>
    </row>
    <row r="448" spans="26:26" x14ac:dyDescent="0.25">
      <c r="Z448" s="17"/>
    </row>
    <row r="449" spans="26:26" x14ac:dyDescent="0.25">
      <c r="Z449" s="17"/>
    </row>
    <row r="450" spans="26:26" x14ac:dyDescent="0.25">
      <c r="Z450" s="17"/>
    </row>
    <row r="451" spans="26:26" x14ac:dyDescent="0.25">
      <c r="Z451" s="17"/>
    </row>
    <row r="452" spans="26:26" x14ac:dyDescent="0.25">
      <c r="Z452" s="17"/>
    </row>
    <row r="453" spans="26:26" x14ac:dyDescent="0.25">
      <c r="Z453" s="17"/>
    </row>
    <row r="454" spans="26:26" x14ac:dyDescent="0.25">
      <c r="Z454" s="17"/>
    </row>
    <row r="455" spans="26:26" x14ac:dyDescent="0.25">
      <c r="Z455" s="17"/>
    </row>
    <row r="456" spans="26:26" x14ac:dyDescent="0.25">
      <c r="Z456" s="17"/>
    </row>
    <row r="457" spans="26:26" x14ac:dyDescent="0.25">
      <c r="Z457" s="17"/>
    </row>
    <row r="458" spans="26:26" x14ac:dyDescent="0.25">
      <c r="Z458" s="17"/>
    </row>
    <row r="459" spans="26:26" x14ac:dyDescent="0.25">
      <c r="Z459" s="17"/>
    </row>
    <row r="460" spans="26:26" x14ac:dyDescent="0.25">
      <c r="Z460" s="17"/>
    </row>
    <row r="461" spans="26:26" x14ac:dyDescent="0.25">
      <c r="Z461" s="17"/>
    </row>
    <row r="462" spans="26:26" x14ac:dyDescent="0.25">
      <c r="Z462" s="17"/>
    </row>
    <row r="463" spans="26:26" x14ac:dyDescent="0.25">
      <c r="Z463" s="17"/>
    </row>
    <row r="464" spans="26:26" x14ac:dyDescent="0.25">
      <c r="Z464" s="17"/>
    </row>
    <row r="465" spans="26:26" x14ac:dyDescent="0.25">
      <c r="Z465" s="17"/>
    </row>
    <row r="466" spans="26:26" x14ac:dyDescent="0.25">
      <c r="Z466" s="17"/>
    </row>
    <row r="467" spans="26:26" x14ac:dyDescent="0.25">
      <c r="Z467" s="17"/>
    </row>
    <row r="468" spans="26:26" x14ac:dyDescent="0.25">
      <c r="Z468" s="17"/>
    </row>
    <row r="469" spans="26:26" x14ac:dyDescent="0.25">
      <c r="Z469" s="17"/>
    </row>
    <row r="470" spans="26:26" x14ac:dyDescent="0.25">
      <c r="Z470" s="17"/>
    </row>
    <row r="471" spans="26:26" x14ac:dyDescent="0.25">
      <c r="Z471" s="17"/>
    </row>
    <row r="472" spans="26:26" x14ac:dyDescent="0.25">
      <c r="Z472" s="17"/>
    </row>
    <row r="473" spans="26:26" x14ac:dyDescent="0.25">
      <c r="Z473" s="17"/>
    </row>
    <row r="474" spans="26:26" x14ac:dyDescent="0.25">
      <c r="Z474" s="17"/>
    </row>
    <row r="475" spans="26:26" x14ac:dyDescent="0.25">
      <c r="Z475" s="17"/>
    </row>
    <row r="476" spans="26:26" x14ac:dyDescent="0.25">
      <c r="Z476" s="17"/>
    </row>
    <row r="477" spans="26:26" x14ac:dyDescent="0.25">
      <c r="Z477" s="17"/>
    </row>
    <row r="478" spans="26:26" x14ac:dyDescent="0.25">
      <c r="Z478" s="17"/>
    </row>
    <row r="479" spans="26:26" x14ac:dyDescent="0.25">
      <c r="Z479" s="17"/>
    </row>
    <row r="480" spans="26:26" x14ac:dyDescent="0.25">
      <c r="Z480" s="17"/>
    </row>
    <row r="481" spans="26:26" x14ac:dyDescent="0.25">
      <c r="Z481" s="17"/>
    </row>
    <row r="482" spans="26:26" x14ac:dyDescent="0.25">
      <c r="Z482" s="17"/>
    </row>
    <row r="483" spans="26:26" x14ac:dyDescent="0.25">
      <c r="Z483" s="17"/>
    </row>
    <row r="484" spans="26:26" x14ac:dyDescent="0.25">
      <c r="Z484" s="17"/>
    </row>
    <row r="485" spans="26:26" x14ac:dyDescent="0.25">
      <c r="Z485" s="17"/>
    </row>
    <row r="486" spans="26:26" x14ac:dyDescent="0.25">
      <c r="Z486" s="17"/>
    </row>
    <row r="487" spans="26:26" x14ac:dyDescent="0.25">
      <c r="Z487" s="17"/>
    </row>
    <row r="488" spans="26:26" x14ac:dyDescent="0.25">
      <c r="Z488" s="17"/>
    </row>
    <row r="489" spans="26:26" x14ac:dyDescent="0.25">
      <c r="Z489" s="17"/>
    </row>
    <row r="490" spans="26:26" x14ac:dyDescent="0.25">
      <c r="Z490" s="17"/>
    </row>
    <row r="491" spans="26:26" x14ac:dyDescent="0.25">
      <c r="Z491" s="17"/>
    </row>
    <row r="492" spans="26:26" x14ac:dyDescent="0.25">
      <c r="Z492" s="17"/>
    </row>
    <row r="493" spans="26:26" x14ac:dyDescent="0.25">
      <c r="Z493" s="17"/>
    </row>
    <row r="494" spans="26:26" x14ac:dyDescent="0.25">
      <c r="Z494" s="17"/>
    </row>
    <row r="495" spans="26:26" x14ac:dyDescent="0.25">
      <c r="Z495" s="17"/>
    </row>
    <row r="496" spans="26:26" x14ac:dyDescent="0.25">
      <c r="Z496" s="17"/>
    </row>
    <row r="497" spans="26:26" x14ac:dyDescent="0.25">
      <c r="Z497" s="17"/>
    </row>
    <row r="498" spans="26:26" x14ac:dyDescent="0.25">
      <c r="Z498" s="17"/>
    </row>
    <row r="499" spans="26:26" x14ac:dyDescent="0.25">
      <c r="Z499" s="17"/>
    </row>
    <row r="500" spans="26:26" x14ac:dyDescent="0.25">
      <c r="Z500" s="17"/>
    </row>
    <row r="501" spans="26:26" x14ac:dyDescent="0.25">
      <c r="Z501" s="17"/>
    </row>
    <row r="502" spans="26:26" x14ac:dyDescent="0.25">
      <c r="Z502" s="17"/>
    </row>
    <row r="503" spans="26:26" x14ac:dyDescent="0.25">
      <c r="Z503" s="17"/>
    </row>
    <row r="504" spans="26:26" x14ac:dyDescent="0.25">
      <c r="Z504" s="17"/>
    </row>
    <row r="505" spans="26:26" x14ac:dyDescent="0.25">
      <c r="Z505" s="17"/>
    </row>
    <row r="506" spans="26:26" x14ac:dyDescent="0.25">
      <c r="Z506" s="17"/>
    </row>
    <row r="507" spans="26:26" x14ac:dyDescent="0.25">
      <c r="Z507" s="17"/>
    </row>
    <row r="508" spans="26:26" x14ac:dyDescent="0.25">
      <c r="Z508" s="17"/>
    </row>
    <row r="509" spans="26:26" x14ac:dyDescent="0.25">
      <c r="Z509" s="17"/>
    </row>
    <row r="510" spans="26:26" x14ac:dyDescent="0.25">
      <c r="Z510" s="17"/>
    </row>
    <row r="511" spans="26:26" x14ac:dyDescent="0.25">
      <c r="Z511" s="17"/>
    </row>
    <row r="512" spans="26:26" x14ac:dyDescent="0.25">
      <c r="Z512" s="17"/>
    </row>
    <row r="513" spans="26:26" x14ac:dyDescent="0.25">
      <c r="Z513" s="17"/>
    </row>
    <row r="514" spans="26:26" x14ac:dyDescent="0.25">
      <c r="Z514" s="17"/>
    </row>
    <row r="515" spans="26:26" x14ac:dyDescent="0.25">
      <c r="Z515" s="17"/>
    </row>
    <row r="516" spans="26:26" x14ac:dyDescent="0.25">
      <c r="Z516" s="17"/>
    </row>
    <row r="517" spans="26:26" x14ac:dyDescent="0.25">
      <c r="Z517" s="17"/>
    </row>
    <row r="518" spans="26:26" x14ac:dyDescent="0.25">
      <c r="Z518" s="17"/>
    </row>
    <row r="519" spans="26:26" x14ac:dyDescent="0.25">
      <c r="Z519" s="17"/>
    </row>
    <row r="520" spans="26:26" x14ac:dyDescent="0.25">
      <c r="Z520" s="17"/>
    </row>
    <row r="521" spans="26:26" x14ac:dyDescent="0.25">
      <c r="Z521" s="17"/>
    </row>
    <row r="522" spans="26:26" x14ac:dyDescent="0.25">
      <c r="Z522" s="17"/>
    </row>
    <row r="523" spans="26:26" x14ac:dyDescent="0.25">
      <c r="Z523" s="17"/>
    </row>
    <row r="524" spans="26:26" x14ac:dyDescent="0.25">
      <c r="Z524" s="17"/>
    </row>
    <row r="525" spans="26:26" x14ac:dyDescent="0.25">
      <c r="Z525" s="17"/>
    </row>
    <row r="526" spans="26:26" x14ac:dyDescent="0.25">
      <c r="Z526" s="17"/>
    </row>
    <row r="527" spans="26:26" x14ac:dyDescent="0.25">
      <c r="Z527" s="17"/>
    </row>
    <row r="528" spans="26:26" x14ac:dyDescent="0.25">
      <c r="Z528" s="17"/>
    </row>
    <row r="529" spans="26:26" x14ac:dyDescent="0.25">
      <c r="Z529" s="17"/>
    </row>
    <row r="530" spans="26:26" x14ac:dyDescent="0.25">
      <c r="Z530" s="17"/>
    </row>
    <row r="531" spans="26:26" x14ac:dyDescent="0.25">
      <c r="Z531" s="17"/>
    </row>
    <row r="532" spans="26:26" x14ac:dyDescent="0.25">
      <c r="Z532" s="17"/>
    </row>
    <row r="533" spans="26:26" x14ac:dyDescent="0.25">
      <c r="Z533" s="17"/>
    </row>
    <row r="534" spans="26:26" x14ac:dyDescent="0.25">
      <c r="Z534" s="17"/>
    </row>
    <row r="535" spans="26:26" x14ac:dyDescent="0.25">
      <c r="Z535" s="17"/>
    </row>
    <row r="536" spans="26:26" x14ac:dyDescent="0.25">
      <c r="Z536" s="17"/>
    </row>
    <row r="537" spans="26:26" x14ac:dyDescent="0.25">
      <c r="Z537" s="17"/>
    </row>
    <row r="538" spans="26:26" x14ac:dyDescent="0.25">
      <c r="Z538" s="17"/>
    </row>
    <row r="539" spans="26:26" x14ac:dyDescent="0.25">
      <c r="Z539" s="17"/>
    </row>
    <row r="540" spans="26:26" x14ac:dyDescent="0.25">
      <c r="Z540" s="17"/>
    </row>
    <row r="541" spans="26:26" x14ac:dyDescent="0.25">
      <c r="Z541" s="17"/>
    </row>
    <row r="542" spans="26:26" x14ac:dyDescent="0.25">
      <c r="Z542" s="17"/>
    </row>
    <row r="543" spans="26:26" x14ac:dyDescent="0.25">
      <c r="Z543" s="17"/>
    </row>
    <row r="544" spans="26:26" x14ac:dyDescent="0.25">
      <c r="Z544" s="17"/>
    </row>
    <row r="545" spans="26:26" x14ac:dyDescent="0.25">
      <c r="Z545" s="17"/>
    </row>
    <row r="546" spans="26:26" x14ac:dyDescent="0.25">
      <c r="Z546" s="17"/>
    </row>
    <row r="547" spans="26:26" x14ac:dyDescent="0.25">
      <c r="Z547" s="17"/>
    </row>
    <row r="548" spans="26:26" x14ac:dyDescent="0.25">
      <c r="Z548" s="17"/>
    </row>
    <row r="549" spans="26:26" x14ac:dyDescent="0.25">
      <c r="Z549" s="17"/>
    </row>
    <row r="550" spans="26:26" x14ac:dyDescent="0.25">
      <c r="Z550" s="17"/>
    </row>
    <row r="551" spans="26:26" x14ac:dyDescent="0.25">
      <c r="Z551" s="17"/>
    </row>
    <row r="552" spans="26:26" x14ac:dyDescent="0.25">
      <c r="Z552" s="17"/>
    </row>
    <row r="553" spans="26:26" x14ac:dyDescent="0.25">
      <c r="Z553" s="17"/>
    </row>
    <row r="554" spans="26:26" x14ac:dyDescent="0.25">
      <c r="Z554" s="17"/>
    </row>
    <row r="555" spans="26:26" x14ac:dyDescent="0.25">
      <c r="Z555" s="17"/>
    </row>
    <row r="556" spans="26:26" x14ac:dyDescent="0.25">
      <c r="Z556" s="17"/>
    </row>
    <row r="557" spans="26:26" x14ac:dyDescent="0.25">
      <c r="Z557" s="17"/>
    </row>
    <row r="558" spans="26:26" x14ac:dyDescent="0.25">
      <c r="Z558" s="17"/>
    </row>
    <row r="559" spans="26:26" x14ac:dyDescent="0.25">
      <c r="Z559" s="17"/>
    </row>
    <row r="560" spans="26:26" x14ac:dyDescent="0.25">
      <c r="Z560" s="17"/>
    </row>
    <row r="561" spans="26:26" x14ac:dyDescent="0.25">
      <c r="Z561" s="17"/>
    </row>
    <row r="562" spans="26:26" x14ac:dyDescent="0.25">
      <c r="Z562" s="17"/>
    </row>
    <row r="563" spans="26:26" x14ac:dyDescent="0.25">
      <c r="Z563" s="17"/>
    </row>
    <row r="564" spans="26:26" x14ac:dyDescent="0.25">
      <c r="Z564" s="17"/>
    </row>
    <row r="565" spans="26:26" x14ac:dyDescent="0.25">
      <c r="Z565" s="17"/>
    </row>
    <row r="566" spans="26:26" x14ac:dyDescent="0.25">
      <c r="Z566" s="17"/>
    </row>
    <row r="567" spans="26:26" x14ac:dyDescent="0.25">
      <c r="Z567" s="17"/>
    </row>
    <row r="568" spans="26:26" x14ac:dyDescent="0.25">
      <c r="Z568" s="17"/>
    </row>
    <row r="569" spans="26:26" x14ac:dyDescent="0.25">
      <c r="Z569" s="17"/>
    </row>
    <row r="570" spans="26:26" x14ac:dyDescent="0.25">
      <c r="Z570" s="17"/>
    </row>
    <row r="571" spans="26:26" x14ac:dyDescent="0.25">
      <c r="Z571" s="17"/>
    </row>
    <row r="572" spans="26:26" x14ac:dyDescent="0.25">
      <c r="Z572" s="17"/>
    </row>
    <row r="573" spans="26:26" x14ac:dyDescent="0.25">
      <c r="Z573" s="17"/>
    </row>
    <row r="574" spans="26:26" x14ac:dyDescent="0.25">
      <c r="Z574" s="17"/>
    </row>
    <row r="575" spans="26:26" x14ac:dyDescent="0.25">
      <c r="Z575" s="17"/>
    </row>
    <row r="576" spans="26:26" x14ac:dyDescent="0.25">
      <c r="Z576" s="17"/>
    </row>
    <row r="577" spans="26:26" x14ac:dyDescent="0.25">
      <c r="Z577" s="17"/>
    </row>
    <row r="578" spans="26:26" x14ac:dyDescent="0.25">
      <c r="Z578" s="17"/>
    </row>
    <row r="579" spans="26:26" x14ac:dyDescent="0.25">
      <c r="Z579" s="17"/>
    </row>
    <row r="580" spans="26:26" x14ac:dyDescent="0.25">
      <c r="Z580" s="17"/>
    </row>
    <row r="581" spans="26:26" x14ac:dyDescent="0.25">
      <c r="Z581" s="17"/>
    </row>
    <row r="582" spans="26:26" x14ac:dyDescent="0.25">
      <c r="Z582" s="17"/>
    </row>
    <row r="583" spans="26:26" x14ac:dyDescent="0.25">
      <c r="Z583" s="17"/>
    </row>
    <row r="584" spans="26:26" x14ac:dyDescent="0.25">
      <c r="Z584" s="17"/>
    </row>
    <row r="585" spans="26:26" x14ac:dyDescent="0.25">
      <c r="Z585" s="17"/>
    </row>
    <row r="586" spans="26:26" x14ac:dyDescent="0.25">
      <c r="Z586" s="17"/>
    </row>
    <row r="587" spans="26:26" x14ac:dyDescent="0.25">
      <c r="Z587" s="17"/>
    </row>
    <row r="588" spans="26:26" x14ac:dyDescent="0.25">
      <c r="Z588" s="17"/>
    </row>
    <row r="589" spans="26:26" x14ac:dyDescent="0.25">
      <c r="Z589" s="17"/>
    </row>
    <row r="590" spans="26:26" x14ac:dyDescent="0.25">
      <c r="Z590" s="17"/>
    </row>
    <row r="591" spans="26:26" x14ac:dyDescent="0.25">
      <c r="Z591" s="17"/>
    </row>
    <row r="592" spans="26:26" x14ac:dyDescent="0.25">
      <c r="Z592" s="17"/>
    </row>
    <row r="593" spans="26:26" x14ac:dyDescent="0.25">
      <c r="Z593" s="17"/>
    </row>
    <row r="594" spans="26:26" x14ac:dyDescent="0.25">
      <c r="Z594" s="17"/>
    </row>
    <row r="595" spans="26:26" x14ac:dyDescent="0.25">
      <c r="Z595" s="17"/>
    </row>
    <row r="596" spans="26:26" x14ac:dyDescent="0.25">
      <c r="Z596" s="17"/>
    </row>
    <row r="597" spans="26:26" x14ac:dyDescent="0.25">
      <c r="Z597" s="17"/>
    </row>
    <row r="598" spans="26:26" x14ac:dyDescent="0.25">
      <c r="Z598" s="17"/>
    </row>
    <row r="599" spans="26:26" x14ac:dyDescent="0.25">
      <c r="Z599" s="17"/>
    </row>
    <row r="600" spans="26:26" x14ac:dyDescent="0.25">
      <c r="Z600" s="17"/>
    </row>
    <row r="601" spans="26:26" x14ac:dyDescent="0.25">
      <c r="Z601" s="17"/>
    </row>
    <row r="602" spans="26:26" x14ac:dyDescent="0.25">
      <c r="Z602" s="17"/>
    </row>
    <row r="603" spans="26:26" x14ac:dyDescent="0.25">
      <c r="Z603" s="17"/>
    </row>
    <row r="604" spans="26:26" x14ac:dyDescent="0.25">
      <c r="Z604" s="17"/>
    </row>
    <row r="605" spans="26:26" x14ac:dyDescent="0.25">
      <c r="Z605" s="17"/>
    </row>
    <row r="606" spans="26:26" x14ac:dyDescent="0.25">
      <c r="Z606" s="17"/>
    </row>
    <row r="607" spans="26:26" x14ac:dyDescent="0.25">
      <c r="Z607" s="17"/>
    </row>
    <row r="608" spans="26:26" x14ac:dyDescent="0.25">
      <c r="Z608" s="17"/>
    </row>
    <row r="609" spans="26:26" x14ac:dyDescent="0.25">
      <c r="Z609" s="17"/>
    </row>
    <row r="610" spans="26:26" x14ac:dyDescent="0.25">
      <c r="Z610" s="17"/>
    </row>
    <row r="611" spans="26:26" x14ac:dyDescent="0.25">
      <c r="Z611" s="17"/>
    </row>
    <row r="612" spans="26:26" x14ac:dyDescent="0.25">
      <c r="Z612" s="17"/>
    </row>
    <row r="613" spans="26:26" x14ac:dyDescent="0.25">
      <c r="Z613" s="17"/>
    </row>
    <row r="614" spans="26:26" x14ac:dyDescent="0.25">
      <c r="Z614" s="17"/>
    </row>
    <row r="615" spans="26:26" x14ac:dyDescent="0.25">
      <c r="Z615" s="17"/>
    </row>
    <row r="616" spans="26:26" x14ac:dyDescent="0.25">
      <c r="Z616" s="17"/>
    </row>
    <row r="617" spans="26:26" x14ac:dyDescent="0.25">
      <c r="Z617" s="17"/>
    </row>
    <row r="618" spans="26:26" x14ac:dyDescent="0.25">
      <c r="Z618" s="17"/>
    </row>
    <row r="619" spans="26:26" x14ac:dyDescent="0.25">
      <c r="Z619" s="17"/>
    </row>
    <row r="620" spans="26:26" x14ac:dyDescent="0.25">
      <c r="Z620" s="17"/>
    </row>
    <row r="621" spans="26:26" x14ac:dyDescent="0.25">
      <c r="Z621" s="17"/>
    </row>
    <row r="622" spans="26:26" x14ac:dyDescent="0.25">
      <c r="Z622" s="17"/>
    </row>
    <row r="623" spans="26:26" x14ac:dyDescent="0.25">
      <c r="Z623" s="17"/>
    </row>
    <row r="624" spans="26:26" x14ac:dyDescent="0.25">
      <c r="Z624" s="17"/>
    </row>
    <row r="625" spans="26:26" x14ac:dyDescent="0.25">
      <c r="Z625" s="17"/>
    </row>
    <row r="626" spans="26:26" x14ac:dyDescent="0.25">
      <c r="Z626" s="17"/>
    </row>
    <row r="627" spans="26:26" x14ac:dyDescent="0.25">
      <c r="Z627" s="17"/>
    </row>
    <row r="628" spans="26:26" x14ac:dyDescent="0.25">
      <c r="Z628" s="17"/>
    </row>
    <row r="629" spans="26:26" x14ac:dyDescent="0.25">
      <c r="Z629" s="17"/>
    </row>
    <row r="630" spans="26:26" x14ac:dyDescent="0.25">
      <c r="Z630" s="17"/>
    </row>
    <row r="631" spans="26:26" x14ac:dyDescent="0.25">
      <c r="Z631" s="17"/>
    </row>
    <row r="632" spans="26:26" x14ac:dyDescent="0.25">
      <c r="Z632" s="17"/>
    </row>
    <row r="633" spans="26:26" x14ac:dyDescent="0.25">
      <c r="Z633" s="17"/>
    </row>
    <row r="634" spans="26:26" x14ac:dyDescent="0.25">
      <c r="Z634" s="17"/>
    </row>
    <row r="635" spans="26:26" x14ac:dyDescent="0.25">
      <c r="Z635" s="17"/>
    </row>
    <row r="636" spans="26:26" x14ac:dyDescent="0.25">
      <c r="Z636" s="17"/>
    </row>
    <row r="637" spans="26:26" x14ac:dyDescent="0.25">
      <c r="Z637" s="17"/>
    </row>
    <row r="638" spans="26:26" x14ac:dyDescent="0.25">
      <c r="Z638" s="17"/>
    </row>
    <row r="639" spans="26:26" x14ac:dyDescent="0.25">
      <c r="Z639" s="17"/>
    </row>
    <row r="640" spans="26:26" x14ac:dyDescent="0.25">
      <c r="Z640" s="17"/>
    </row>
    <row r="641" spans="26:26" x14ac:dyDescent="0.25">
      <c r="Z641" s="17"/>
    </row>
    <row r="642" spans="26:26" x14ac:dyDescent="0.25">
      <c r="Z642" s="17"/>
    </row>
    <row r="643" spans="26:26" x14ac:dyDescent="0.25">
      <c r="Z643" s="17"/>
    </row>
    <row r="644" spans="26:26" x14ac:dyDescent="0.25">
      <c r="Z644" s="17"/>
    </row>
    <row r="645" spans="26:26" x14ac:dyDescent="0.25">
      <c r="Z645" s="17"/>
    </row>
    <row r="646" spans="26:26" x14ac:dyDescent="0.25">
      <c r="Z646" s="17"/>
    </row>
    <row r="647" spans="26:26" x14ac:dyDescent="0.25">
      <c r="Z647" s="17"/>
    </row>
    <row r="648" spans="26:26" x14ac:dyDescent="0.25">
      <c r="Z648" s="17"/>
    </row>
    <row r="649" spans="26:26" x14ac:dyDescent="0.25">
      <c r="Z649" s="17"/>
    </row>
    <row r="650" spans="26:26" x14ac:dyDescent="0.25">
      <c r="Z650" s="17"/>
    </row>
    <row r="651" spans="26:26" x14ac:dyDescent="0.25">
      <c r="Z651" s="17"/>
    </row>
    <row r="652" spans="26:26" x14ac:dyDescent="0.25">
      <c r="Z652" s="17"/>
    </row>
    <row r="653" spans="26:26" x14ac:dyDescent="0.25">
      <c r="Z653" s="17"/>
    </row>
    <row r="654" spans="26:26" x14ac:dyDescent="0.25">
      <c r="Z654" s="17"/>
    </row>
    <row r="655" spans="26:26" x14ac:dyDescent="0.25">
      <c r="Z655" s="17"/>
    </row>
    <row r="656" spans="26:26" x14ac:dyDescent="0.25">
      <c r="Z656" s="17"/>
    </row>
    <row r="657" spans="26:26" x14ac:dyDescent="0.25">
      <c r="Z657" s="17"/>
    </row>
    <row r="658" spans="26:26" x14ac:dyDescent="0.25">
      <c r="Z658" s="17"/>
    </row>
    <row r="659" spans="26:26" x14ac:dyDescent="0.25">
      <c r="Z659" s="17"/>
    </row>
    <row r="660" spans="26:26" x14ac:dyDescent="0.25">
      <c r="Z660" s="17"/>
    </row>
    <row r="661" spans="26:26" x14ac:dyDescent="0.25">
      <c r="Z661" s="17"/>
    </row>
    <row r="662" spans="26:26" x14ac:dyDescent="0.25">
      <c r="Z662" s="17"/>
    </row>
    <row r="663" spans="26:26" x14ac:dyDescent="0.25">
      <c r="Z663" s="17"/>
    </row>
    <row r="664" spans="26:26" x14ac:dyDescent="0.25">
      <c r="Z664" s="17"/>
    </row>
    <row r="665" spans="26:26" x14ac:dyDescent="0.25">
      <c r="Z665" s="17"/>
    </row>
    <row r="666" spans="26:26" x14ac:dyDescent="0.25">
      <c r="Z666" s="17"/>
    </row>
    <row r="667" spans="26:26" x14ac:dyDescent="0.25">
      <c r="Z667" s="17"/>
    </row>
    <row r="668" spans="26:26" x14ac:dyDescent="0.25">
      <c r="Z668" s="17"/>
    </row>
    <row r="669" spans="26:26" x14ac:dyDescent="0.25">
      <c r="Z669" s="17"/>
    </row>
    <row r="670" spans="26:26" x14ac:dyDescent="0.25">
      <c r="Z670" s="17"/>
    </row>
    <row r="671" spans="26:26" x14ac:dyDescent="0.25">
      <c r="Z671" s="17"/>
    </row>
    <row r="672" spans="26:26" x14ac:dyDescent="0.25">
      <c r="Z672" s="17"/>
    </row>
    <row r="673" spans="26:26" x14ac:dyDescent="0.25">
      <c r="Z673" s="17"/>
    </row>
    <row r="674" spans="26:26" x14ac:dyDescent="0.25">
      <c r="Z674" s="17"/>
    </row>
    <row r="675" spans="26:26" x14ac:dyDescent="0.25">
      <c r="Z675" s="17"/>
    </row>
    <row r="676" spans="26:26" x14ac:dyDescent="0.25">
      <c r="Z676" s="17"/>
    </row>
    <row r="677" spans="26:26" x14ac:dyDescent="0.25">
      <c r="Z677" s="17"/>
    </row>
    <row r="678" spans="26:26" x14ac:dyDescent="0.25">
      <c r="Z678" s="17"/>
    </row>
    <row r="679" spans="26:26" x14ac:dyDescent="0.25">
      <c r="Z679" s="17"/>
    </row>
    <row r="680" spans="26:26" x14ac:dyDescent="0.25">
      <c r="Z680" s="17"/>
    </row>
    <row r="681" spans="26:26" x14ac:dyDescent="0.25">
      <c r="Z681" s="17"/>
    </row>
    <row r="682" spans="26:26" x14ac:dyDescent="0.25">
      <c r="Z682" s="17"/>
    </row>
    <row r="683" spans="26:26" x14ac:dyDescent="0.25">
      <c r="Z683" s="17"/>
    </row>
    <row r="684" spans="26:26" x14ac:dyDescent="0.25">
      <c r="Z684" s="17"/>
    </row>
    <row r="685" spans="26:26" x14ac:dyDescent="0.25">
      <c r="Z685" s="17"/>
    </row>
    <row r="686" spans="26:26" x14ac:dyDescent="0.25">
      <c r="Z686" s="17"/>
    </row>
    <row r="687" spans="26:26" x14ac:dyDescent="0.25">
      <c r="Z687" s="17"/>
    </row>
    <row r="688" spans="26:26" x14ac:dyDescent="0.25">
      <c r="Z688" s="17"/>
    </row>
    <row r="689" spans="26:26" x14ac:dyDescent="0.25">
      <c r="Z689" s="17"/>
    </row>
    <row r="690" spans="26:26" x14ac:dyDescent="0.25">
      <c r="Z690" s="17"/>
    </row>
    <row r="691" spans="26:26" x14ac:dyDescent="0.25">
      <c r="Z691" s="17"/>
    </row>
    <row r="692" spans="26:26" x14ac:dyDescent="0.25">
      <c r="Z692" s="17"/>
    </row>
    <row r="693" spans="26:26" x14ac:dyDescent="0.25">
      <c r="Z693" s="17"/>
    </row>
    <row r="694" spans="26:26" x14ac:dyDescent="0.25">
      <c r="Z694" s="17"/>
    </row>
    <row r="695" spans="26:26" x14ac:dyDescent="0.25">
      <c r="Z695" s="17"/>
    </row>
    <row r="696" spans="26:26" x14ac:dyDescent="0.25">
      <c r="Z696" s="17"/>
    </row>
    <row r="697" spans="26:26" x14ac:dyDescent="0.25">
      <c r="Z697" s="17"/>
    </row>
    <row r="698" spans="26:26" x14ac:dyDescent="0.25">
      <c r="Z698" s="17"/>
    </row>
    <row r="699" spans="26:26" x14ac:dyDescent="0.25">
      <c r="Z699" s="17"/>
    </row>
    <row r="700" spans="26:26" x14ac:dyDescent="0.25">
      <c r="Z700" s="17"/>
    </row>
    <row r="701" spans="26:26" x14ac:dyDescent="0.25">
      <c r="Z701" s="17"/>
    </row>
    <row r="702" spans="26:26" x14ac:dyDescent="0.25">
      <c r="Z702" s="17"/>
    </row>
    <row r="703" spans="26:26" x14ac:dyDescent="0.25">
      <c r="Z703" s="17"/>
    </row>
    <row r="704" spans="26:26" x14ac:dyDescent="0.25">
      <c r="Z704" s="17"/>
    </row>
    <row r="705" spans="26:26" x14ac:dyDescent="0.25">
      <c r="Z705" s="17"/>
    </row>
    <row r="706" spans="26:26" x14ac:dyDescent="0.25">
      <c r="Z706" s="17"/>
    </row>
    <row r="707" spans="26:26" x14ac:dyDescent="0.25">
      <c r="Z707" s="17"/>
    </row>
    <row r="708" spans="26:26" x14ac:dyDescent="0.25">
      <c r="Z708" s="17"/>
    </row>
    <row r="709" spans="26:26" x14ac:dyDescent="0.25">
      <c r="Z709" s="17"/>
    </row>
    <row r="710" spans="26:26" x14ac:dyDescent="0.25">
      <c r="Z710" s="17"/>
    </row>
    <row r="711" spans="26:26" x14ac:dyDescent="0.25">
      <c r="Z711" s="17"/>
    </row>
    <row r="712" spans="26:26" x14ac:dyDescent="0.25">
      <c r="Z712" s="17"/>
    </row>
    <row r="713" spans="26:26" x14ac:dyDescent="0.25">
      <c r="Z713" s="17"/>
    </row>
    <row r="714" spans="26:26" x14ac:dyDescent="0.25">
      <c r="Z714" s="17"/>
    </row>
    <row r="715" spans="26:26" x14ac:dyDescent="0.25">
      <c r="Z715" s="17"/>
    </row>
    <row r="716" spans="26:26" x14ac:dyDescent="0.25">
      <c r="Z716" s="17"/>
    </row>
    <row r="717" spans="26:26" x14ac:dyDescent="0.25">
      <c r="Z717" s="17"/>
    </row>
    <row r="718" spans="26:26" x14ac:dyDescent="0.25">
      <c r="Z718" s="17"/>
    </row>
    <row r="719" spans="26:26" x14ac:dyDescent="0.25">
      <c r="Z719" s="17"/>
    </row>
    <row r="720" spans="26:26" x14ac:dyDescent="0.25">
      <c r="Z720" s="17"/>
    </row>
    <row r="721" spans="26:26" x14ac:dyDescent="0.25">
      <c r="Z721" s="17"/>
    </row>
    <row r="722" spans="26:26" x14ac:dyDescent="0.25">
      <c r="Z722" s="17"/>
    </row>
    <row r="723" spans="26:26" x14ac:dyDescent="0.25">
      <c r="Z723" s="17"/>
    </row>
    <row r="724" spans="26:26" x14ac:dyDescent="0.25">
      <c r="Z724" s="17"/>
    </row>
    <row r="725" spans="26:26" x14ac:dyDescent="0.25">
      <c r="Z725" s="17"/>
    </row>
    <row r="726" spans="26:26" x14ac:dyDescent="0.25">
      <c r="Z726" s="17"/>
    </row>
    <row r="727" spans="26:26" x14ac:dyDescent="0.25">
      <c r="Z727" s="17"/>
    </row>
    <row r="728" spans="26:26" x14ac:dyDescent="0.25">
      <c r="Z728" s="17"/>
    </row>
    <row r="729" spans="26:26" x14ac:dyDescent="0.25">
      <c r="Z729" s="17"/>
    </row>
    <row r="730" spans="26:26" x14ac:dyDescent="0.25">
      <c r="Z730" s="17"/>
    </row>
    <row r="731" spans="26:26" x14ac:dyDescent="0.25">
      <c r="Z731" s="17"/>
    </row>
    <row r="732" spans="26:26" x14ac:dyDescent="0.25">
      <c r="Z732" s="17"/>
    </row>
    <row r="733" spans="26:26" x14ac:dyDescent="0.25">
      <c r="Z733" s="17"/>
    </row>
    <row r="734" spans="26:26" x14ac:dyDescent="0.25">
      <c r="Z734" s="17"/>
    </row>
    <row r="735" spans="26:26" x14ac:dyDescent="0.25">
      <c r="Z735" s="17"/>
    </row>
    <row r="736" spans="26:26" x14ac:dyDescent="0.25">
      <c r="Z736" s="17"/>
    </row>
    <row r="737" spans="26:26" x14ac:dyDescent="0.25">
      <c r="Z737" s="17"/>
    </row>
    <row r="738" spans="26:26" x14ac:dyDescent="0.25">
      <c r="Z738" s="17"/>
    </row>
    <row r="739" spans="26:26" x14ac:dyDescent="0.25">
      <c r="Z739" s="17"/>
    </row>
    <row r="740" spans="26:26" x14ac:dyDescent="0.25">
      <c r="Z740" s="17"/>
    </row>
    <row r="741" spans="26:26" x14ac:dyDescent="0.25">
      <c r="Z741" s="17"/>
    </row>
    <row r="742" spans="26:26" x14ac:dyDescent="0.25">
      <c r="Z742" s="17"/>
    </row>
    <row r="743" spans="26:26" x14ac:dyDescent="0.25">
      <c r="Z743" s="17"/>
    </row>
    <row r="744" spans="26:26" x14ac:dyDescent="0.25">
      <c r="Z744" s="17"/>
    </row>
    <row r="745" spans="26:26" x14ac:dyDescent="0.25">
      <c r="Z745" s="17"/>
    </row>
    <row r="746" spans="26:26" x14ac:dyDescent="0.25">
      <c r="Z746" s="17"/>
    </row>
    <row r="747" spans="26:26" x14ac:dyDescent="0.25">
      <c r="Z747" s="17"/>
    </row>
    <row r="748" spans="26:26" x14ac:dyDescent="0.25">
      <c r="Z748" s="17"/>
    </row>
    <row r="749" spans="26:26" x14ac:dyDescent="0.25">
      <c r="Z749" s="17"/>
    </row>
    <row r="750" spans="26:26" x14ac:dyDescent="0.25">
      <c r="Z750" s="17"/>
    </row>
    <row r="751" spans="26:26" x14ac:dyDescent="0.25">
      <c r="Z751" s="17"/>
    </row>
    <row r="752" spans="26:26" x14ac:dyDescent="0.25">
      <c r="Z752" s="17"/>
    </row>
    <row r="753" spans="26:26" x14ac:dyDescent="0.25">
      <c r="Z753" s="17"/>
    </row>
    <row r="754" spans="26:26" x14ac:dyDescent="0.25">
      <c r="Z754" s="17"/>
    </row>
    <row r="755" spans="26:26" x14ac:dyDescent="0.25">
      <c r="Z755" s="17"/>
    </row>
    <row r="756" spans="26:26" x14ac:dyDescent="0.25">
      <c r="Z756" s="17"/>
    </row>
    <row r="757" spans="26:26" x14ac:dyDescent="0.25">
      <c r="Z757" s="17"/>
    </row>
    <row r="758" spans="26:26" x14ac:dyDescent="0.25">
      <c r="Z758" s="17"/>
    </row>
    <row r="759" spans="26:26" x14ac:dyDescent="0.25">
      <c r="Z759" s="17"/>
    </row>
    <row r="760" spans="26:26" x14ac:dyDescent="0.25">
      <c r="Z760" s="17"/>
    </row>
    <row r="761" spans="26:26" x14ac:dyDescent="0.25">
      <c r="Z761" s="17"/>
    </row>
    <row r="762" spans="26:26" x14ac:dyDescent="0.25">
      <c r="Z762" s="17"/>
    </row>
    <row r="763" spans="26:26" x14ac:dyDescent="0.25">
      <c r="Z763" s="17"/>
    </row>
    <row r="764" spans="26:26" x14ac:dyDescent="0.25">
      <c r="Z764" s="17"/>
    </row>
    <row r="765" spans="26:26" x14ac:dyDescent="0.25">
      <c r="Z765" s="17"/>
    </row>
    <row r="766" spans="26:26" x14ac:dyDescent="0.25">
      <c r="Z766" s="17"/>
    </row>
    <row r="767" spans="26:26" x14ac:dyDescent="0.25">
      <c r="Z767" s="17"/>
    </row>
    <row r="768" spans="26:26" x14ac:dyDescent="0.25">
      <c r="Z768" s="17"/>
    </row>
    <row r="769" spans="26:26" x14ac:dyDescent="0.25">
      <c r="Z769" s="17"/>
    </row>
    <row r="770" spans="26:26" x14ac:dyDescent="0.25">
      <c r="Z770" s="17"/>
    </row>
    <row r="771" spans="26:26" x14ac:dyDescent="0.25">
      <c r="Z771" s="17"/>
    </row>
    <row r="772" spans="26:26" x14ac:dyDescent="0.25">
      <c r="Z772" s="17"/>
    </row>
    <row r="773" spans="26:26" x14ac:dyDescent="0.25">
      <c r="Z773" s="17"/>
    </row>
    <row r="774" spans="26:26" x14ac:dyDescent="0.25">
      <c r="Z774" s="17"/>
    </row>
    <row r="775" spans="26:26" x14ac:dyDescent="0.25">
      <c r="Z775" s="17"/>
    </row>
    <row r="776" spans="26:26" x14ac:dyDescent="0.25">
      <c r="Z776" s="17"/>
    </row>
    <row r="777" spans="26:26" x14ac:dyDescent="0.25">
      <c r="Z777" s="17"/>
    </row>
    <row r="778" spans="26:26" x14ac:dyDescent="0.25">
      <c r="Z778" s="17"/>
    </row>
    <row r="779" spans="26:26" x14ac:dyDescent="0.25">
      <c r="Z779" s="17"/>
    </row>
    <row r="780" spans="26:26" x14ac:dyDescent="0.25">
      <c r="Z780" s="17"/>
    </row>
    <row r="781" spans="26:26" x14ac:dyDescent="0.25">
      <c r="Z781" s="17"/>
    </row>
    <row r="782" spans="26:26" x14ac:dyDescent="0.25">
      <c r="Z782" s="17"/>
    </row>
    <row r="783" spans="26:26" x14ac:dyDescent="0.25">
      <c r="Z783" s="17"/>
    </row>
    <row r="784" spans="26:26" x14ac:dyDescent="0.25">
      <c r="Z784" s="17"/>
    </row>
    <row r="785" spans="26:26" x14ac:dyDescent="0.25">
      <c r="Z785" s="17"/>
    </row>
    <row r="786" spans="26:26" x14ac:dyDescent="0.25">
      <c r="Z786" s="17"/>
    </row>
    <row r="787" spans="26:26" x14ac:dyDescent="0.25">
      <c r="Z787" s="17"/>
    </row>
    <row r="788" spans="26:26" x14ac:dyDescent="0.25">
      <c r="Z788" s="17"/>
    </row>
    <row r="789" spans="26:26" x14ac:dyDescent="0.25">
      <c r="Z789" s="17"/>
    </row>
    <row r="790" spans="26:26" x14ac:dyDescent="0.25">
      <c r="Z790" s="17"/>
    </row>
    <row r="791" spans="26:26" x14ac:dyDescent="0.25">
      <c r="Z791" s="17"/>
    </row>
    <row r="792" spans="26:26" x14ac:dyDescent="0.25">
      <c r="Z792" s="17"/>
    </row>
    <row r="793" spans="26:26" x14ac:dyDescent="0.25">
      <c r="Z793" s="17"/>
    </row>
    <row r="794" spans="26:26" x14ac:dyDescent="0.25">
      <c r="Z794" s="17"/>
    </row>
    <row r="795" spans="26:26" x14ac:dyDescent="0.25">
      <c r="Z795" s="17"/>
    </row>
    <row r="796" spans="26:26" x14ac:dyDescent="0.25">
      <c r="Z796" s="17"/>
    </row>
    <row r="797" spans="26:26" x14ac:dyDescent="0.25">
      <c r="Z797" s="17"/>
    </row>
    <row r="798" spans="26:26" x14ac:dyDescent="0.25">
      <c r="Z798" s="17"/>
    </row>
    <row r="799" spans="26:26" x14ac:dyDescent="0.25">
      <c r="Z799" s="17"/>
    </row>
    <row r="800" spans="26:26" x14ac:dyDescent="0.25">
      <c r="Z800" s="17"/>
    </row>
    <row r="801" spans="26:26" x14ac:dyDescent="0.25">
      <c r="Z801" s="17"/>
    </row>
    <row r="802" spans="26:26" x14ac:dyDescent="0.25">
      <c r="Z802" s="17"/>
    </row>
    <row r="803" spans="26:26" x14ac:dyDescent="0.25">
      <c r="Z803" s="17"/>
    </row>
    <row r="804" spans="26:26" x14ac:dyDescent="0.25">
      <c r="Z804" s="17"/>
    </row>
    <row r="805" spans="26:26" x14ac:dyDescent="0.25">
      <c r="Z805" s="17"/>
    </row>
    <row r="806" spans="26:26" x14ac:dyDescent="0.25">
      <c r="Z806" s="17"/>
    </row>
    <row r="807" spans="26:26" x14ac:dyDescent="0.25">
      <c r="Z807" s="17"/>
    </row>
    <row r="808" spans="26:26" x14ac:dyDescent="0.25">
      <c r="Z808" s="17"/>
    </row>
    <row r="809" spans="26:26" x14ac:dyDescent="0.25">
      <c r="Z809" s="17"/>
    </row>
    <row r="810" spans="26:26" x14ac:dyDescent="0.25">
      <c r="Z810" s="17"/>
    </row>
    <row r="811" spans="26:26" x14ac:dyDescent="0.25">
      <c r="Z811" s="17"/>
    </row>
    <row r="812" spans="26:26" x14ac:dyDescent="0.25">
      <c r="Z812" s="17"/>
    </row>
    <row r="813" spans="26:26" x14ac:dyDescent="0.25">
      <c r="Z813" s="17"/>
    </row>
    <row r="814" spans="26:26" x14ac:dyDescent="0.25">
      <c r="Z814" s="17"/>
    </row>
    <row r="815" spans="26:26" x14ac:dyDescent="0.25">
      <c r="Z815" s="17"/>
    </row>
    <row r="816" spans="26:26" x14ac:dyDescent="0.25">
      <c r="Z816" s="17"/>
    </row>
    <row r="817" spans="26:26" x14ac:dyDescent="0.25">
      <c r="Z817" s="17"/>
    </row>
    <row r="818" spans="26:26" x14ac:dyDescent="0.25">
      <c r="Z818" s="17"/>
    </row>
    <row r="819" spans="26:26" x14ac:dyDescent="0.25">
      <c r="Z819" s="17"/>
    </row>
    <row r="820" spans="26:26" x14ac:dyDescent="0.25">
      <c r="Z820" s="17"/>
    </row>
    <row r="821" spans="26:26" x14ac:dyDescent="0.25">
      <c r="Z821" s="17"/>
    </row>
    <row r="822" spans="26:26" x14ac:dyDescent="0.25">
      <c r="Z822" s="17"/>
    </row>
    <row r="823" spans="26:26" x14ac:dyDescent="0.25">
      <c r="Z823" s="17"/>
    </row>
    <row r="824" spans="26:26" x14ac:dyDescent="0.25">
      <c r="Z824" s="17"/>
    </row>
    <row r="825" spans="26:26" x14ac:dyDescent="0.25">
      <c r="Z825" s="17"/>
    </row>
    <row r="826" spans="26:26" x14ac:dyDescent="0.25">
      <c r="Z826" s="17"/>
    </row>
    <row r="827" spans="26:26" x14ac:dyDescent="0.25">
      <c r="Z827" s="17"/>
    </row>
    <row r="828" spans="26:26" x14ac:dyDescent="0.25">
      <c r="Z828" s="17"/>
    </row>
    <row r="829" spans="26:26" x14ac:dyDescent="0.25">
      <c r="Z829" s="17"/>
    </row>
    <row r="830" spans="26:26" x14ac:dyDescent="0.25">
      <c r="Z830" s="17"/>
    </row>
    <row r="831" spans="26:26" x14ac:dyDescent="0.25">
      <c r="Z831" s="17"/>
    </row>
    <row r="832" spans="26:26" x14ac:dyDescent="0.25">
      <c r="Z832" s="17"/>
    </row>
    <row r="833" spans="26:26" x14ac:dyDescent="0.25">
      <c r="Z833" s="17"/>
    </row>
    <row r="834" spans="26:26" x14ac:dyDescent="0.25">
      <c r="Z834" s="17"/>
    </row>
    <row r="835" spans="26:26" x14ac:dyDescent="0.25">
      <c r="Z835" s="17"/>
    </row>
    <row r="836" spans="26:26" x14ac:dyDescent="0.25">
      <c r="Z836" s="17"/>
    </row>
    <row r="837" spans="26:26" x14ac:dyDescent="0.25">
      <c r="Z837" s="17"/>
    </row>
    <row r="838" spans="26:26" x14ac:dyDescent="0.25">
      <c r="Z838" s="17"/>
    </row>
    <row r="839" spans="26:26" x14ac:dyDescent="0.25">
      <c r="Z839" s="17"/>
    </row>
    <row r="840" spans="26:26" x14ac:dyDescent="0.25">
      <c r="Z840" s="17"/>
    </row>
    <row r="841" spans="26:26" x14ac:dyDescent="0.25">
      <c r="Z841" s="17"/>
    </row>
    <row r="842" spans="26:26" x14ac:dyDescent="0.25">
      <c r="Z842" s="17"/>
    </row>
    <row r="843" spans="26:26" x14ac:dyDescent="0.25">
      <c r="Z843" s="17"/>
    </row>
    <row r="844" spans="26:26" x14ac:dyDescent="0.25">
      <c r="Z844" s="17"/>
    </row>
    <row r="845" spans="26:26" x14ac:dyDescent="0.25">
      <c r="Z845" s="17"/>
    </row>
    <row r="846" spans="26:26" x14ac:dyDescent="0.25">
      <c r="Z846" s="17"/>
    </row>
    <row r="847" spans="26:26" x14ac:dyDescent="0.25">
      <c r="Z847" s="17"/>
    </row>
    <row r="848" spans="26:26" x14ac:dyDescent="0.25">
      <c r="Z848" s="17"/>
    </row>
    <row r="849" spans="26:26" x14ac:dyDescent="0.25">
      <c r="Z849" s="17"/>
    </row>
    <row r="850" spans="26:26" x14ac:dyDescent="0.25">
      <c r="Z850" s="17"/>
    </row>
    <row r="851" spans="26:26" x14ac:dyDescent="0.25">
      <c r="Z851" s="17"/>
    </row>
    <row r="852" spans="26:26" x14ac:dyDescent="0.25">
      <c r="Z852" s="17"/>
    </row>
    <row r="853" spans="26:26" x14ac:dyDescent="0.25">
      <c r="Z853" s="17"/>
    </row>
    <row r="854" spans="26:26" x14ac:dyDescent="0.25">
      <c r="Z854" s="17"/>
    </row>
    <row r="855" spans="26:26" x14ac:dyDescent="0.25">
      <c r="Z855" s="17"/>
    </row>
    <row r="856" spans="26:26" x14ac:dyDescent="0.25">
      <c r="Z856" s="17"/>
    </row>
    <row r="857" spans="26:26" x14ac:dyDescent="0.25">
      <c r="Z857" s="17"/>
    </row>
    <row r="858" spans="26:26" x14ac:dyDescent="0.25">
      <c r="Z858" s="17"/>
    </row>
    <row r="859" spans="26:26" x14ac:dyDescent="0.25">
      <c r="Z859" s="17"/>
    </row>
    <row r="860" spans="26:26" x14ac:dyDescent="0.25">
      <c r="Z860" s="17"/>
    </row>
    <row r="861" spans="26:26" x14ac:dyDescent="0.25">
      <c r="Z861" s="17"/>
    </row>
    <row r="862" spans="26:26" x14ac:dyDescent="0.25">
      <c r="Z862" s="17"/>
    </row>
    <row r="863" spans="26:26" x14ac:dyDescent="0.25">
      <c r="Z863" s="17"/>
    </row>
    <row r="864" spans="26:26" x14ac:dyDescent="0.25">
      <c r="Z864" s="17"/>
    </row>
    <row r="865" spans="26:26" x14ac:dyDescent="0.25">
      <c r="Z865" s="17"/>
    </row>
    <row r="866" spans="26:26" x14ac:dyDescent="0.25">
      <c r="Z866" s="17"/>
    </row>
    <row r="867" spans="26:26" x14ac:dyDescent="0.25">
      <c r="Z867" s="17"/>
    </row>
    <row r="868" spans="26:26" x14ac:dyDescent="0.25">
      <c r="Z868" s="17"/>
    </row>
    <row r="869" spans="26:26" x14ac:dyDescent="0.25">
      <c r="Z869" s="17"/>
    </row>
    <row r="870" spans="26:26" x14ac:dyDescent="0.25">
      <c r="Z870" s="17"/>
    </row>
    <row r="871" spans="26:26" x14ac:dyDescent="0.25">
      <c r="Z871" s="17"/>
    </row>
    <row r="872" spans="26:26" x14ac:dyDescent="0.25">
      <c r="Z872" s="17"/>
    </row>
    <row r="873" spans="26:26" x14ac:dyDescent="0.25">
      <c r="Z873" s="17"/>
    </row>
    <row r="874" spans="26:26" x14ac:dyDescent="0.25">
      <c r="Z874" s="17"/>
    </row>
    <row r="875" spans="26:26" x14ac:dyDescent="0.25">
      <c r="Z875" s="17"/>
    </row>
    <row r="876" spans="26:26" x14ac:dyDescent="0.25">
      <c r="Z876" s="17"/>
    </row>
    <row r="877" spans="26:26" x14ac:dyDescent="0.25">
      <c r="Z877" s="17"/>
    </row>
    <row r="878" spans="26:26" x14ac:dyDescent="0.25">
      <c r="Z878" s="17"/>
    </row>
    <row r="879" spans="26:26" x14ac:dyDescent="0.25">
      <c r="Z879" s="17"/>
    </row>
    <row r="880" spans="26:26" x14ac:dyDescent="0.25">
      <c r="Z880" s="17"/>
    </row>
    <row r="881" spans="26:26" x14ac:dyDescent="0.25">
      <c r="Z881" s="17"/>
    </row>
    <row r="882" spans="26:26" x14ac:dyDescent="0.25">
      <c r="Z882" s="17"/>
    </row>
    <row r="883" spans="26:26" x14ac:dyDescent="0.25">
      <c r="Z883" s="17"/>
    </row>
    <row r="884" spans="26:26" x14ac:dyDescent="0.25">
      <c r="Z884" s="17"/>
    </row>
    <row r="885" spans="26:26" x14ac:dyDescent="0.25">
      <c r="Z885" s="17"/>
    </row>
    <row r="886" spans="26:26" x14ac:dyDescent="0.25">
      <c r="Z886" s="17"/>
    </row>
    <row r="887" spans="26:26" x14ac:dyDescent="0.25">
      <c r="Z887" s="17"/>
    </row>
    <row r="888" spans="26:26" x14ac:dyDescent="0.25">
      <c r="Z888" s="17"/>
    </row>
    <row r="889" spans="26:26" x14ac:dyDescent="0.25">
      <c r="Z889" s="17"/>
    </row>
    <row r="890" spans="26:26" x14ac:dyDescent="0.25">
      <c r="Z890" s="17"/>
    </row>
    <row r="891" spans="26:26" x14ac:dyDescent="0.25">
      <c r="Z891" s="17"/>
    </row>
    <row r="892" spans="26:26" x14ac:dyDescent="0.25">
      <c r="Z892" s="17"/>
    </row>
    <row r="893" spans="26:26" x14ac:dyDescent="0.25">
      <c r="Z893" s="17"/>
    </row>
    <row r="894" spans="26:26" x14ac:dyDescent="0.25">
      <c r="Z894" s="17"/>
    </row>
    <row r="895" spans="26:26" x14ac:dyDescent="0.25">
      <c r="Z895" s="17"/>
    </row>
    <row r="896" spans="26:26" x14ac:dyDescent="0.25">
      <c r="Z896" s="17"/>
    </row>
    <row r="897" spans="26:26" x14ac:dyDescent="0.25">
      <c r="Z897" s="17"/>
    </row>
    <row r="898" spans="26:26" x14ac:dyDescent="0.25">
      <c r="Z898" s="17"/>
    </row>
    <row r="899" spans="26:26" x14ac:dyDescent="0.25">
      <c r="Z899" s="17"/>
    </row>
    <row r="900" spans="26:26" x14ac:dyDescent="0.25">
      <c r="Z900" s="17"/>
    </row>
    <row r="901" spans="26:26" x14ac:dyDescent="0.25">
      <c r="Z901" s="17"/>
    </row>
    <row r="902" spans="26:26" x14ac:dyDescent="0.25">
      <c r="Z902" s="17"/>
    </row>
    <row r="903" spans="26:26" x14ac:dyDescent="0.25">
      <c r="Z903" s="17"/>
    </row>
    <row r="904" spans="26:26" x14ac:dyDescent="0.25">
      <c r="Z904" s="17"/>
    </row>
    <row r="905" spans="26:26" x14ac:dyDescent="0.25">
      <c r="Z905" s="17"/>
    </row>
    <row r="906" spans="26:26" x14ac:dyDescent="0.25">
      <c r="Z906" s="17"/>
    </row>
    <row r="907" spans="26:26" x14ac:dyDescent="0.25">
      <c r="Z907" s="17"/>
    </row>
    <row r="908" spans="26:26" x14ac:dyDescent="0.25">
      <c r="Z908" s="17"/>
    </row>
    <row r="909" spans="26:26" x14ac:dyDescent="0.25">
      <c r="Z909" s="17"/>
    </row>
    <row r="910" spans="26:26" x14ac:dyDescent="0.25">
      <c r="Z910" s="17"/>
    </row>
    <row r="911" spans="26:26" x14ac:dyDescent="0.25">
      <c r="Z911" s="17"/>
    </row>
    <row r="912" spans="26:26" x14ac:dyDescent="0.25">
      <c r="Z912" s="17"/>
    </row>
    <row r="913" spans="26:26" x14ac:dyDescent="0.25">
      <c r="Z913" s="17"/>
    </row>
    <row r="914" spans="26:26" x14ac:dyDescent="0.25">
      <c r="Z914" s="17"/>
    </row>
    <row r="915" spans="26:26" x14ac:dyDescent="0.25">
      <c r="Z915" s="17"/>
    </row>
    <row r="916" spans="26:26" x14ac:dyDescent="0.25">
      <c r="Z916" s="17"/>
    </row>
    <row r="917" spans="26:26" x14ac:dyDescent="0.25">
      <c r="Z917" s="17"/>
    </row>
    <row r="918" spans="26:26" x14ac:dyDescent="0.25">
      <c r="Z918" s="17"/>
    </row>
    <row r="919" spans="26:26" x14ac:dyDescent="0.25">
      <c r="Z919" s="17"/>
    </row>
    <row r="920" spans="26:26" x14ac:dyDescent="0.25">
      <c r="Z920" s="17"/>
    </row>
    <row r="921" spans="26:26" x14ac:dyDescent="0.25">
      <c r="Z921" s="17"/>
    </row>
    <row r="922" spans="26:26" x14ac:dyDescent="0.25">
      <c r="Z922" s="17"/>
    </row>
    <row r="923" spans="26:26" x14ac:dyDescent="0.25">
      <c r="Z923" s="17"/>
    </row>
    <row r="924" spans="26:26" x14ac:dyDescent="0.25">
      <c r="Z924" s="17"/>
    </row>
    <row r="925" spans="26:26" x14ac:dyDescent="0.25">
      <c r="Z925" s="17"/>
    </row>
    <row r="926" spans="26:26" x14ac:dyDescent="0.25">
      <c r="Z926" s="17"/>
    </row>
    <row r="927" spans="26:26" x14ac:dyDescent="0.25">
      <c r="Z927" s="17"/>
    </row>
    <row r="928" spans="26:26" x14ac:dyDescent="0.25">
      <c r="Z928" s="17"/>
    </row>
    <row r="929" spans="26:26" x14ac:dyDescent="0.25">
      <c r="Z929" s="17"/>
    </row>
    <row r="930" spans="26:26" x14ac:dyDescent="0.25">
      <c r="Z930" s="17"/>
    </row>
    <row r="931" spans="26:26" x14ac:dyDescent="0.25">
      <c r="Z931" s="17"/>
    </row>
    <row r="932" spans="26:26" x14ac:dyDescent="0.25">
      <c r="Z932" s="17"/>
    </row>
    <row r="933" spans="26:26" x14ac:dyDescent="0.25">
      <c r="Z933" s="17"/>
    </row>
    <row r="934" spans="26:26" x14ac:dyDescent="0.25">
      <c r="Z934" s="17"/>
    </row>
    <row r="935" spans="26:26" x14ac:dyDescent="0.25">
      <c r="Z935" s="17"/>
    </row>
    <row r="936" spans="26:26" x14ac:dyDescent="0.25">
      <c r="Z936" s="17"/>
    </row>
    <row r="937" spans="26:26" x14ac:dyDescent="0.25">
      <c r="Z937" s="17"/>
    </row>
    <row r="938" spans="26:26" x14ac:dyDescent="0.25">
      <c r="Z938" s="17"/>
    </row>
    <row r="939" spans="26:26" x14ac:dyDescent="0.25">
      <c r="Z939" s="17"/>
    </row>
    <row r="940" spans="26:26" x14ac:dyDescent="0.25">
      <c r="Z940" s="17"/>
    </row>
    <row r="941" spans="26:26" x14ac:dyDescent="0.25">
      <c r="Z941" s="17"/>
    </row>
    <row r="942" spans="26:26" x14ac:dyDescent="0.25">
      <c r="Z942" s="17"/>
    </row>
    <row r="943" spans="26:26" x14ac:dyDescent="0.25">
      <c r="Z943" s="17"/>
    </row>
    <row r="944" spans="26:26" x14ac:dyDescent="0.25">
      <c r="Z944" s="17"/>
    </row>
    <row r="945" spans="26:26" x14ac:dyDescent="0.25">
      <c r="Z945" s="17"/>
    </row>
    <row r="946" spans="26:26" x14ac:dyDescent="0.25">
      <c r="Z946" s="17"/>
    </row>
    <row r="947" spans="26:26" x14ac:dyDescent="0.25">
      <c r="Z947" s="17"/>
    </row>
    <row r="948" spans="26:26" x14ac:dyDescent="0.25">
      <c r="Z948" s="17"/>
    </row>
    <row r="949" spans="26:26" x14ac:dyDescent="0.25">
      <c r="Z949" s="17"/>
    </row>
    <row r="950" spans="26:26" x14ac:dyDescent="0.25">
      <c r="Z950" s="17"/>
    </row>
    <row r="951" spans="26:26" x14ac:dyDescent="0.25">
      <c r="Z951" s="17"/>
    </row>
    <row r="952" spans="26:26" x14ac:dyDescent="0.25">
      <c r="Z952" s="17"/>
    </row>
    <row r="953" spans="26:26" x14ac:dyDescent="0.25">
      <c r="Z953" s="17"/>
    </row>
    <row r="954" spans="26:26" x14ac:dyDescent="0.25">
      <c r="Z954" s="17"/>
    </row>
    <row r="955" spans="26:26" x14ac:dyDescent="0.25">
      <c r="Z955" s="17"/>
    </row>
    <row r="956" spans="26:26" x14ac:dyDescent="0.25">
      <c r="Z956" s="17"/>
    </row>
    <row r="957" spans="26:26" x14ac:dyDescent="0.25">
      <c r="Z957" s="17"/>
    </row>
    <row r="958" spans="26:26" x14ac:dyDescent="0.25">
      <c r="Z958" s="17"/>
    </row>
    <row r="959" spans="26:26" x14ac:dyDescent="0.25">
      <c r="Z959" s="17"/>
    </row>
    <row r="960" spans="26:26" x14ac:dyDescent="0.25">
      <c r="Z960" s="17"/>
    </row>
    <row r="961" spans="26:26" x14ac:dyDescent="0.25">
      <c r="Z961" s="17"/>
    </row>
    <row r="962" spans="26:26" x14ac:dyDescent="0.25">
      <c r="Z962" s="17"/>
    </row>
    <row r="963" spans="26:26" x14ac:dyDescent="0.25">
      <c r="Z963" s="17"/>
    </row>
    <row r="964" spans="26:26" x14ac:dyDescent="0.25">
      <c r="Z964" s="17"/>
    </row>
    <row r="965" spans="26:26" x14ac:dyDescent="0.25">
      <c r="Z965" s="17"/>
    </row>
    <row r="966" spans="26:26" x14ac:dyDescent="0.25">
      <c r="Z966" s="17"/>
    </row>
    <row r="967" spans="26:26" x14ac:dyDescent="0.25">
      <c r="Z967" s="17"/>
    </row>
    <row r="968" spans="26:26" x14ac:dyDescent="0.25">
      <c r="Z968" s="17"/>
    </row>
    <row r="969" spans="26:26" x14ac:dyDescent="0.25">
      <c r="Z969" s="17"/>
    </row>
    <row r="970" spans="26:26" x14ac:dyDescent="0.25">
      <c r="Z970" s="17"/>
    </row>
    <row r="971" spans="26:26" x14ac:dyDescent="0.25">
      <c r="Z971" s="17"/>
    </row>
    <row r="972" spans="26:26" x14ac:dyDescent="0.25">
      <c r="Z972" s="17"/>
    </row>
    <row r="973" spans="26:26" x14ac:dyDescent="0.25">
      <c r="Z973" s="17"/>
    </row>
    <row r="974" spans="26:26" x14ac:dyDescent="0.25">
      <c r="Z974" s="17"/>
    </row>
    <row r="975" spans="26:26" x14ac:dyDescent="0.25">
      <c r="Z975" s="17"/>
    </row>
    <row r="976" spans="26:26" x14ac:dyDescent="0.25">
      <c r="Z976" s="17"/>
    </row>
    <row r="977" spans="26:26" x14ac:dyDescent="0.25">
      <c r="Z977" s="17"/>
    </row>
    <row r="978" spans="26:26" x14ac:dyDescent="0.25">
      <c r="Z978" s="17"/>
    </row>
    <row r="979" spans="26:26" x14ac:dyDescent="0.25">
      <c r="Z979" s="17"/>
    </row>
    <row r="980" spans="26:26" x14ac:dyDescent="0.25">
      <c r="Z980" s="17"/>
    </row>
    <row r="981" spans="26:26" x14ac:dyDescent="0.25">
      <c r="Z981" s="17"/>
    </row>
    <row r="982" spans="26:26" x14ac:dyDescent="0.25">
      <c r="Z982" s="17"/>
    </row>
    <row r="983" spans="26:26" x14ac:dyDescent="0.25">
      <c r="Z983" s="17"/>
    </row>
    <row r="984" spans="26:26" x14ac:dyDescent="0.25">
      <c r="Z984" s="17"/>
    </row>
    <row r="985" spans="26:26" x14ac:dyDescent="0.25">
      <c r="Z985" s="17"/>
    </row>
    <row r="986" spans="26:26" x14ac:dyDescent="0.25">
      <c r="Z986" s="17"/>
    </row>
    <row r="987" spans="26:26" x14ac:dyDescent="0.25">
      <c r="Z987" s="17"/>
    </row>
    <row r="988" spans="26:26" x14ac:dyDescent="0.25">
      <c r="Z988" s="17"/>
    </row>
    <row r="989" spans="26:26" x14ac:dyDescent="0.25">
      <c r="Z989" s="17"/>
    </row>
    <row r="990" spans="26:26" x14ac:dyDescent="0.25">
      <c r="Z990" s="17"/>
    </row>
    <row r="991" spans="26:26" x14ac:dyDescent="0.25">
      <c r="Z991" s="17"/>
    </row>
    <row r="992" spans="26:26" x14ac:dyDescent="0.25">
      <c r="Z992" s="17"/>
    </row>
    <row r="993" spans="26:26" x14ac:dyDescent="0.25">
      <c r="Z993" s="17"/>
    </row>
    <row r="994" spans="26:26" x14ac:dyDescent="0.25">
      <c r="Z994" s="17"/>
    </row>
    <row r="995" spans="26:26" x14ac:dyDescent="0.25">
      <c r="Z995" s="17"/>
    </row>
    <row r="996" spans="26:26" x14ac:dyDescent="0.25">
      <c r="Z996" s="17"/>
    </row>
    <row r="997" spans="26:26" x14ac:dyDescent="0.25">
      <c r="Z997" s="17"/>
    </row>
    <row r="998" spans="26:26" x14ac:dyDescent="0.25">
      <c r="Z998" s="17"/>
    </row>
    <row r="999" spans="26:26" x14ac:dyDescent="0.25">
      <c r="Z999" s="17"/>
    </row>
    <row r="1000" spans="26:26" x14ac:dyDescent="0.25">
      <c r="Z1000" s="17"/>
    </row>
    <row r="1001" spans="26:26" x14ac:dyDescent="0.25">
      <c r="Z1001" s="17"/>
    </row>
    <row r="1002" spans="26:26" x14ac:dyDescent="0.25">
      <c r="Z1002" s="17"/>
    </row>
    <row r="1003" spans="26:26" x14ac:dyDescent="0.25">
      <c r="Z1003" s="17"/>
    </row>
    <row r="1004" spans="26:26" x14ac:dyDescent="0.25">
      <c r="Z1004" s="17"/>
    </row>
    <row r="1005" spans="26:26" x14ac:dyDescent="0.25">
      <c r="Z1005" s="17"/>
    </row>
    <row r="1006" spans="26:26" x14ac:dyDescent="0.25">
      <c r="Z1006" s="17"/>
    </row>
    <row r="1007" spans="26:26" x14ac:dyDescent="0.25">
      <c r="Z1007" s="17"/>
    </row>
    <row r="1008" spans="26:26" x14ac:dyDescent="0.25">
      <c r="Z1008" s="17"/>
    </row>
    <row r="1009" spans="26:26" x14ac:dyDescent="0.25">
      <c r="Z1009" s="17"/>
    </row>
    <row r="1010" spans="26:26" x14ac:dyDescent="0.25">
      <c r="Z1010" s="17"/>
    </row>
    <row r="1011" spans="26:26" x14ac:dyDescent="0.25">
      <c r="Z1011" s="17"/>
    </row>
    <row r="1012" spans="26:26" x14ac:dyDescent="0.25">
      <c r="Z1012" s="17"/>
    </row>
    <row r="1013" spans="26:26" x14ac:dyDescent="0.25">
      <c r="Z1013" s="17"/>
    </row>
    <row r="1014" spans="26:26" x14ac:dyDescent="0.25">
      <c r="Z1014" s="17"/>
    </row>
    <row r="1015" spans="26:26" x14ac:dyDescent="0.25">
      <c r="Z1015" s="17"/>
    </row>
    <row r="1016" spans="26:26" x14ac:dyDescent="0.25">
      <c r="Z1016" s="17"/>
    </row>
    <row r="1017" spans="26:26" x14ac:dyDescent="0.25">
      <c r="Z1017" s="17"/>
    </row>
    <row r="1018" spans="26:26" x14ac:dyDescent="0.25">
      <c r="Z1018" s="17"/>
    </row>
    <row r="1019" spans="26:26" x14ac:dyDescent="0.25">
      <c r="Z1019" s="17"/>
    </row>
    <row r="1020" spans="26:26" x14ac:dyDescent="0.25">
      <c r="Z1020" s="17"/>
    </row>
    <row r="1021" spans="26:26" x14ac:dyDescent="0.25">
      <c r="Z1021" s="17"/>
    </row>
    <row r="1022" spans="26:26" x14ac:dyDescent="0.25">
      <c r="Z1022" s="17"/>
    </row>
    <row r="1023" spans="26:26" x14ac:dyDescent="0.25">
      <c r="Z1023" s="17"/>
    </row>
    <row r="1024" spans="26:26" x14ac:dyDescent="0.25">
      <c r="Z1024" s="17"/>
    </row>
    <row r="1025" spans="26:26" x14ac:dyDescent="0.25">
      <c r="Z1025" s="17"/>
    </row>
    <row r="1026" spans="26:26" x14ac:dyDescent="0.25">
      <c r="Z1026" s="17"/>
    </row>
    <row r="1027" spans="26:26" x14ac:dyDescent="0.25">
      <c r="Z1027" s="17"/>
    </row>
    <row r="1028" spans="26:26" x14ac:dyDescent="0.25">
      <c r="Z1028" s="17"/>
    </row>
    <row r="1029" spans="26:26" x14ac:dyDescent="0.25">
      <c r="Z1029" s="17"/>
    </row>
    <row r="1030" spans="26:26" x14ac:dyDescent="0.25">
      <c r="Z1030" s="17"/>
    </row>
    <row r="1031" spans="26:26" x14ac:dyDescent="0.25">
      <c r="Z1031" s="17"/>
    </row>
    <row r="1032" spans="26:26" x14ac:dyDescent="0.25">
      <c r="Z1032" s="17"/>
    </row>
    <row r="1033" spans="26:26" x14ac:dyDescent="0.25">
      <c r="Z1033" s="17"/>
    </row>
    <row r="1034" spans="26:26" x14ac:dyDescent="0.25">
      <c r="Z1034" s="17"/>
    </row>
    <row r="1035" spans="26:26" x14ac:dyDescent="0.25">
      <c r="Z1035" s="17"/>
    </row>
    <row r="1036" spans="26:26" x14ac:dyDescent="0.25">
      <c r="Z1036" s="17"/>
    </row>
    <row r="1037" spans="26:26" x14ac:dyDescent="0.25">
      <c r="Z1037" s="17"/>
    </row>
    <row r="1038" spans="26:26" x14ac:dyDescent="0.25">
      <c r="Z1038" s="17"/>
    </row>
    <row r="1039" spans="26:26" x14ac:dyDescent="0.25">
      <c r="Z1039" s="17"/>
    </row>
    <row r="1040" spans="26:26" x14ac:dyDescent="0.25">
      <c r="Z1040" s="17"/>
    </row>
    <row r="1041" spans="26:26" x14ac:dyDescent="0.25">
      <c r="Z1041" s="17"/>
    </row>
    <row r="1042" spans="26:26" x14ac:dyDescent="0.25">
      <c r="Z1042" s="17"/>
    </row>
    <row r="1043" spans="26:26" x14ac:dyDescent="0.25">
      <c r="Z1043" s="17"/>
    </row>
    <row r="1044" spans="26:26" x14ac:dyDescent="0.25">
      <c r="Z1044" s="17"/>
    </row>
    <row r="1045" spans="26:26" x14ac:dyDescent="0.25">
      <c r="Z1045" s="17"/>
    </row>
    <row r="1046" spans="26:26" x14ac:dyDescent="0.25">
      <c r="Z1046" s="17"/>
    </row>
    <row r="1047" spans="26:26" x14ac:dyDescent="0.25">
      <c r="Z1047" s="17"/>
    </row>
    <row r="1048" spans="26:26" x14ac:dyDescent="0.25">
      <c r="Z1048" s="17"/>
    </row>
    <row r="1049" spans="26:26" x14ac:dyDescent="0.25">
      <c r="Z1049" s="17"/>
    </row>
    <row r="1050" spans="26:26" x14ac:dyDescent="0.25">
      <c r="Z1050" s="17"/>
    </row>
    <row r="1051" spans="26:26" x14ac:dyDescent="0.25">
      <c r="Z1051" s="17"/>
    </row>
    <row r="1052" spans="26:26" x14ac:dyDescent="0.25">
      <c r="Z1052" s="17"/>
    </row>
    <row r="1053" spans="26:26" x14ac:dyDescent="0.25">
      <c r="Z1053" s="17"/>
    </row>
    <row r="1054" spans="26:26" x14ac:dyDescent="0.25">
      <c r="Z1054" s="17"/>
    </row>
    <row r="1055" spans="26:26" x14ac:dyDescent="0.25">
      <c r="Z1055" s="17"/>
    </row>
    <row r="1056" spans="26:26" x14ac:dyDescent="0.25">
      <c r="Z1056" s="17"/>
    </row>
    <row r="1057" spans="26:26" x14ac:dyDescent="0.25">
      <c r="Z1057" s="17"/>
    </row>
    <row r="1058" spans="26:26" x14ac:dyDescent="0.25">
      <c r="Z1058" s="17"/>
    </row>
    <row r="1059" spans="26:26" x14ac:dyDescent="0.25">
      <c r="Z1059" s="17"/>
    </row>
    <row r="1060" spans="26:26" x14ac:dyDescent="0.25">
      <c r="Z1060" s="17"/>
    </row>
    <row r="1061" spans="26:26" x14ac:dyDescent="0.25">
      <c r="Z1061" s="17"/>
    </row>
    <row r="1062" spans="26:26" x14ac:dyDescent="0.25">
      <c r="Z1062" s="17"/>
    </row>
    <row r="1063" spans="26:26" x14ac:dyDescent="0.25">
      <c r="Z1063" s="17"/>
    </row>
    <row r="1064" spans="26:26" x14ac:dyDescent="0.25">
      <c r="Z1064" s="17"/>
    </row>
    <row r="1065" spans="26:26" x14ac:dyDescent="0.25">
      <c r="Z1065" s="17"/>
    </row>
    <row r="1066" spans="26:26" x14ac:dyDescent="0.25">
      <c r="Z1066" s="17"/>
    </row>
    <row r="1067" spans="26:26" x14ac:dyDescent="0.25">
      <c r="Z1067" s="17"/>
    </row>
    <row r="1068" spans="26:26" x14ac:dyDescent="0.25">
      <c r="Z1068" s="17"/>
    </row>
    <row r="1069" spans="26:26" x14ac:dyDescent="0.25">
      <c r="Z1069" s="17"/>
    </row>
    <row r="1070" spans="26:26" x14ac:dyDescent="0.25">
      <c r="Z1070" s="17"/>
    </row>
    <row r="1071" spans="26:26" x14ac:dyDescent="0.25">
      <c r="Z1071" s="17"/>
    </row>
    <row r="1072" spans="26:26" x14ac:dyDescent="0.25">
      <c r="Z1072" s="17"/>
    </row>
    <row r="1073" spans="26:26" x14ac:dyDescent="0.25">
      <c r="Z1073" s="17"/>
    </row>
    <row r="1074" spans="26:26" x14ac:dyDescent="0.25">
      <c r="Z1074" s="17"/>
    </row>
    <row r="1075" spans="26:26" x14ac:dyDescent="0.25">
      <c r="Z1075" s="17"/>
    </row>
    <row r="1076" spans="26:26" x14ac:dyDescent="0.25">
      <c r="Z1076" s="17"/>
    </row>
    <row r="1077" spans="26:26" x14ac:dyDescent="0.25">
      <c r="Z1077" s="17"/>
    </row>
    <row r="1078" spans="26:26" x14ac:dyDescent="0.25">
      <c r="Z1078" s="17"/>
    </row>
    <row r="1079" spans="26:26" x14ac:dyDescent="0.25">
      <c r="Z1079" s="17"/>
    </row>
    <row r="1080" spans="26:26" x14ac:dyDescent="0.25">
      <c r="Z1080" s="17"/>
    </row>
    <row r="1081" spans="26:26" x14ac:dyDescent="0.25">
      <c r="Z1081" s="17"/>
    </row>
    <row r="1082" spans="26:26" x14ac:dyDescent="0.25">
      <c r="Z1082" s="17"/>
    </row>
    <row r="1083" spans="26:26" x14ac:dyDescent="0.25">
      <c r="Z1083" s="17"/>
    </row>
    <row r="1084" spans="26:26" x14ac:dyDescent="0.25">
      <c r="Z1084" s="17"/>
    </row>
    <row r="1085" spans="26:26" x14ac:dyDescent="0.25">
      <c r="Z1085" s="17"/>
    </row>
    <row r="1086" spans="26:26" x14ac:dyDescent="0.25">
      <c r="Z1086" s="17"/>
    </row>
    <row r="1087" spans="26:26" x14ac:dyDescent="0.25">
      <c r="Z1087" s="17"/>
    </row>
    <row r="1088" spans="26:26" x14ac:dyDescent="0.25">
      <c r="Z1088" s="17"/>
    </row>
    <row r="1089" spans="26:26" x14ac:dyDescent="0.25">
      <c r="Z1089" s="17"/>
    </row>
    <row r="1090" spans="26:26" x14ac:dyDescent="0.25">
      <c r="Z1090" s="17"/>
    </row>
    <row r="1091" spans="26:26" x14ac:dyDescent="0.25">
      <c r="Z1091" s="17"/>
    </row>
    <row r="1092" spans="26:26" x14ac:dyDescent="0.25">
      <c r="Z1092" s="17"/>
    </row>
    <row r="1093" spans="26:26" x14ac:dyDescent="0.25">
      <c r="Z1093" s="17"/>
    </row>
    <row r="1094" spans="26:26" x14ac:dyDescent="0.25">
      <c r="Z1094" s="17"/>
    </row>
    <row r="1095" spans="26:26" x14ac:dyDescent="0.25">
      <c r="Z1095" s="17"/>
    </row>
    <row r="1096" spans="26:26" x14ac:dyDescent="0.25">
      <c r="Z1096" s="17"/>
    </row>
    <row r="1097" spans="26:26" x14ac:dyDescent="0.25">
      <c r="Z1097" s="17"/>
    </row>
    <row r="1098" spans="26:26" x14ac:dyDescent="0.25">
      <c r="Z1098" s="17"/>
    </row>
    <row r="1099" spans="26:26" x14ac:dyDescent="0.25">
      <c r="Z1099" s="17"/>
    </row>
    <row r="1100" spans="26:26" x14ac:dyDescent="0.25">
      <c r="Z1100" s="17"/>
    </row>
    <row r="1101" spans="26:26" x14ac:dyDescent="0.25">
      <c r="Z1101" s="17"/>
    </row>
    <row r="1102" spans="26:26" x14ac:dyDescent="0.25">
      <c r="Z1102" s="17"/>
    </row>
    <row r="1103" spans="26:26" x14ac:dyDescent="0.25">
      <c r="Z1103" s="17"/>
    </row>
    <row r="1104" spans="26:26" x14ac:dyDescent="0.25">
      <c r="Z1104" s="17"/>
    </row>
    <row r="1105" spans="26:26" x14ac:dyDescent="0.25">
      <c r="Z1105" s="17"/>
    </row>
    <row r="1106" spans="26:26" x14ac:dyDescent="0.25">
      <c r="Z1106" s="17"/>
    </row>
    <row r="1107" spans="26:26" x14ac:dyDescent="0.25">
      <c r="Z1107" s="17"/>
    </row>
    <row r="1108" spans="26:26" x14ac:dyDescent="0.25">
      <c r="Z1108" s="17"/>
    </row>
    <row r="1109" spans="26:26" x14ac:dyDescent="0.25">
      <c r="Z1109" s="17"/>
    </row>
    <row r="1110" spans="26:26" x14ac:dyDescent="0.25">
      <c r="Z1110" s="17"/>
    </row>
    <row r="1111" spans="26:26" x14ac:dyDescent="0.25">
      <c r="Z1111" s="17"/>
    </row>
    <row r="1112" spans="26:26" x14ac:dyDescent="0.25">
      <c r="Z1112" s="17"/>
    </row>
    <row r="1113" spans="26:26" x14ac:dyDescent="0.25">
      <c r="Z1113" s="17"/>
    </row>
    <row r="1114" spans="26:26" x14ac:dyDescent="0.25">
      <c r="Z1114" s="17"/>
    </row>
    <row r="1115" spans="26:26" x14ac:dyDescent="0.25">
      <c r="Z1115" s="17"/>
    </row>
    <row r="1116" spans="26:26" x14ac:dyDescent="0.25">
      <c r="Z1116" s="17"/>
    </row>
    <row r="1117" spans="26:26" x14ac:dyDescent="0.25">
      <c r="Z1117" s="17"/>
    </row>
    <row r="1118" spans="26:26" x14ac:dyDescent="0.25">
      <c r="Z1118" s="17"/>
    </row>
    <row r="1119" spans="26:26" x14ac:dyDescent="0.25">
      <c r="Z1119" s="17"/>
    </row>
    <row r="1120" spans="26:26" x14ac:dyDescent="0.25">
      <c r="Z1120" s="17"/>
    </row>
    <row r="1121" spans="26:26" x14ac:dyDescent="0.25">
      <c r="Z1121" s="17"/>
    </row>
    <row r="1122" spans="26:26" x14ac:dyDescent="0.25">
      <c r="Z1122" s="17"/>
    </row>
    <row r="1123" spans="26:26" x14ac:dyDescent="0.25">
      <c r="Z1123" s="17"/>
    </row>
    <row r="1124" spans="26:26" x14ac:dyDescent="0.25">
      <c r="Z1124" s="17"/>
    </row>
    <row r="1125" spans="26:26" x14ac:dyDescent="0.25">
      <c r="Z1125" s="17"/>
    </row>
    <row r="1126" spans="26:26" x14ac:dyDescent="0.25">
      <c r="Z1126" s="17"/>
    </row>
    <row r="1127" spans="26:26" x14ac:dyDescent="0.25">
      <c r="Z1127" s="17"/>
    </row>
    <row r="1128" spans="26:26" x14ac:dyDescent="0.25">
      <c r="Z1128" s="17"/>
    </row>
    <row r="1129" spans="26:26" x14ac:dyDescent="0.25">
      <c r="Z1129" s="17"/>
    </row>
    <row r="1130" spans="26:26" x14ac:dyDescent="0.25">
      <c r="Z1130" s="17"/>
    </row>
    <row r="1131" spans="26:26" x14ac:dyDescent="0.25">
      <c r="Z1131" s="17"/>
    </row>
    <row r="1132" spans="26:26" x14ac:dyDescent="0.25">
      <c r="Z1132" s="17"/>
    </row>
    <row r="1133" spans="26:26" x14ac:dyDescent="0.25">
      <c r="Z1133" s="17"/>
    </row>
    <row r="1134" spans="26:26" x14ac:dyDescent="0.25">
      <c r="Z1134" s="17"/>
    </row>
    <row r="1135" spans="26:26" x14ac:dyDescent="0.25">
      <c r="Z1135" s="17"/>
    </row>
    <row r="1136" spans="26:26" x14ac:dyDescent="0.25">
      <c r="Z1136" s="17"/>
    </row>
    <row r="1137" spans="26:26" x14ac:dyDescent="0.25">
      <c r="Z1137" s="17"/>
    </row>
    <row r="1138" spans="26:26" x14ac:dyDescent="0.25">
      <c r="Z1138" s="17"/>
    </row>
    <row r="1139" spans="26:26" x14ac:dyDescent="0.25">
      <c r="Z1139" s="17"/>
    </row>
    <row r="1140" spans="26:26" x14ac:dyDescent="0.25">
      <c r="Z1140" s="17"/>
    </row>
    <row r="1141" spans="26:26" x14ac:dyDescent="0.25">
      <c r="Z1141" s="17"/>
    </row>
    <row r="1142" spans="26:26" x14ac:dyDescent="0.25">
      <c r="Z1142" s="17"/>
    </row>
    <row r="1143" spans="26:26" x14ac:dyDescent="0.25">
      <c r="Z1143" s="17"/>
    </row>
    <row r="1144" spans="26:26" x14ac:dyDescent="0.25">
      <c r="Z1144" s="17"/>
    </row>
    <row r="1145" spans="26:26" x14ac:dyDescent="0.25">
      <c r="Z1145" s="17"/>
    </row>
    <row r="1146" spans="26:26" x14ac:dyDescent="0.25">
      <c r="Z1146" s="17"/>
    </row>
    <row r="1147" spans="26:26" x14ac:dyDescent="0.25">
      <c r="Z1147" s="17"/>
    </row>
    <row r="1148" spans="26:26" x14ac:dyDescent="0.25">
      <c r="Z1148" s="17"/>
    </row>
    <row r="1149" spans="26:26" x14ac:dyDescent="0.25">
      <c r="Z1149" s="17"/>
    </row>
    <row r="1150" spans="26:26" x14ac:dyDescent="0.25">
      <c r="Z1150" s="17"/>
    </row>
    <row r="1151" spans="26:26" x14ac:dyDescent="0.25">
      <c r="Z1151" s="17"/>
    </row>
    <row r="1152" spans="26:26" x14ac:dyDescent="0.25">
      <c r="Z1152" s="17"/>
    </row>
    <row r="1153" spans="26:26" x14ac:dyDescent="0.25">
      <c r="Z1153" s="17"/>
    </row>
    <row r="1154" spans="26:26" x14ac:dyDescent="0.25">
      <c r="Z1154" s="17"/>
    </row>
    <row r="1155" spans="26:26" x14ac:dyDescent="0.25">
      <c r="Z1155" s="17"/>
    </row>
    <row r="1156" spans="26:26" x14ac:dyDescent="0.25">
      <c r="Z1156" s="17"/>
    </row>
    <row r="1157" spans="26:26" x14ac:dyDescent="0.25">
      <c r="Z1157" s="17"/>
    </row>
    <row r="1158" spans="26:26" x14ac:dyDescent="0.25">
      <c r="Z1158" s="17"/>
    </row>
    <row r="1159" spans="26:26" x14ac:dyDescent="0.25">
      <c r="Z1159" s="17"/>
    </row>
    <row r="1160" spans="26:26" x14ac:dyDescent="0.25">
      <c r="Z1160" s="17"/>
    </row>
    <row r="1161" spans="26:26" x14ac:dyDescent="0.25">
      <c r="Z1161" s="17"/>
    </row>
    <row r="1162" spans="26:26" x14ac:dyDescent="0.25">
      <c r="Z1162" s="17"/>
    </row>
    <row r="1163" spans="26:26" x14ac:dyDescent="0.25">
      <c r="Z1163" s="17"/>
    </row>
    <row r="1164" spans="26:26" x14ac:dyDescent="0.25">
      <c r="Z1164" s="17"/>
    </row>
    <row r="1165" spans="26:26" x14ac:dyDescent="0.25">
      <c r="Z1165" s="17"/>
    </row>
    <row r="1166" spans="26:26" x14ac:dyDescent="0.25">
      <c r="Z1166" s="17"/>
    </row>
    <row r="1167" spans="26:26" x14ac:dyDescent="0.25">
      <c r="Z1167" s="17"/>
    </row>
    <row r="1168" spans="26:26" x14ac:dyDescent="0.25">
      <c r="Z1168" s="17"/>
    </row>
    <row r="1169" spans="26:26" x14ac:dyDescent="0.25">
      <c r="Z1169" s="17"/>
    </row>
    <row r="1170" spans="26:26" x14ac:dyDescent="0.25">
      <c r="Z1170" s="17"/>
    </row>
    <row r="1171" spans="26:26" x14ac:dyDescent="0.25">
      <c r="Z1171" s="17"/>
    </row>
    <row r="1172" spans="26:26" x14ac:dyDescent="0.25">
      <c r="Z1172" s="17"/>
    </row>
    <row r="1173" spans="26:26" x14ac:dyDescent="0.25">
      <c r="Z1173" s="17"/>
    </row>
    <row r="1174" spans="26:26" x14ac:dyDescent="0.25">
      <c r="Z1174" s="17"/>
    </row>
    <row r="1175" spans="26:26" x14ac:dyDescent="0.25">
      <c r="Z1175" s="17"/>
    </row>
    <row r="1176" spans="26:26" x14ac:dyDescent="0.25">
      <c r="Z1176" s="17"/>
    </row>
    <row r="1177" spans="26:26" x14ac:dyDescent="0.25">
      <c r="Z1177" s="17"/>
    </row>
    <row r="1178" spans="26:26" x14ac:dyDescent="0.25">
      <c r="Z1178" s="17"/>
    </row>
    <row r="1179" spans="26:26" x14ac:dyDescent="0.25">
      <c r="Z1179" s="17"/>
    </row>
    <row r="1180" spans="26:26" x14ac:dyDescent="0.25">
      <c r="Z1180" s="17"/>
    </row>
    <row r="1181" spans="26:26" x14ac:dyDescent="0.25">
      <c r="Z1181" s="17"/>
    </row>
    <row r="1182" spans="26:26" x14ac:dyDescent="0.25">
      <c r="Z1182" s="17"/>
    </row>
    <row r="1183" spans="26:26" x14ac:dyDescent="0.25">
      <c r="Z1183" s="17"/>
    </row>
    <row r="1184" spans="26:26" x14ac:dyDescent="0.25">
      <c r="Z1184" s="17"/>
    </row>
    <row r="1185" spans="26:26" x14ac:dyDescent="0.25">
      <c r="Z1185" s="17"/>
    </row>
    <row r="1186" spans="26:26" x14ac:dyDescent="0.25">
      <c r="Z1186" s="17"/>
    </row>
    <row r="1187" spans="26:26" x14ac:dyDescent="0.25">
      <c r="Z1187" s="17"/>
    </row>
    <row r="1188" spans="26:26" x14ac:dyDescent="0.25">
      <c r="Z1188" s="17"/>
    </row>
    <row r="1189" spans="26:26" x14ac:dyDescent="0.25">
      <c r="Z1189" s="17"/>
    </row>
    <row r="1190" spans="26:26" x14ac:dyDescent="0.25">
      <c r="Z1190" s="17"/>
    </row>
    <row r="1191" spans="26:26" x14ac:dyDescent="0.25">
      <c r="Z1191" s="17"/>
    </row>
    <row r="1192" spans="26:26" x14ac:dyDescent="0.25">
      <c r="Z1192" s="17"/>
    </row>
    <row r="1193" spans="26:26" x14ac:dyDescent="0.25">
      <c r="Z1193" s="17"/>
    </row>
    <row r="1194" spans="26:26" x14ac:dyDescent="0.25">
      <c r="Z1194" s="17"/>
    </row>
    <row r="1195" spans="26:26" x14ac:dyDescent="0.25">
      <c r="Z1195" s="17"/>
    </row>
    <row r="1196" spans="26:26" x14ac:dyDescent="0.25">
      <c r="Z1196" s="17"/>
    </row>
    <row r="1197" spans="26:26" x14ac:dyDescent="0.25">
      <c r="Z1197" s="17"/>
    </row>
    <row r="1198" spans="26:26" x14ac:dyDescent="0.25">
      <c r="Z1198" s="17"/>
    </row>
    <row r="1199" spans="26:26" x14ac:dyDescent="0.25">
      <c r="Z1199" s="17"/>
    </row>
    <row r="1200" spans="26:26" x14ac:dyDescent="0.25">
      <c r="Z1200" s="17"/>
    </row>
    <row r="1201" spans="26:26" x14ac:dyDescent="0.25">
      <c r="Z1201" s="17"/>
    </row>
    <row r="1202" spans="26:26" x14ac:dyDescent="0.25">
      <c r="Z1202" s="17"/>
    </row>
    <row r="1203" spans="26:26" x14ac:dyDescent="0.25">
      <c r="Z1203" s="17"/>
    </row>
    <row r="1204" spans="26:26" x14ac:dyDescent="0.25">
      <c r="Z1204" s="17"/>
    </row>
    <row r="1205" spans="26:26" x14ac:dyDescent="0.25">
      <c r="Z1205" s="17"/>
    </row>
    <row r="1206" spans="26:26" x14ac:dyDescent="0.25">
      <c r="Z1206" s="17"/>
    </row>
    <row r="1207" spans="26:26" x14ac:dyDescent="0.25">
      <c r="Z1207" s="17"/>
    </row>
    <row r="1208" spans="26:26" x14ac:dyDescent="0.25">
      <c r="Z1208" s="17"/>
    </row>
    <row r="1209" spans="26:26" x14ac:dyDescent="0.25">
      <c r="Z1209" s="17"/>
    </row>
    <row r="1210" spans="26:26" x14ac:dyDescent="0.25">
      <c r="Z1210" s="17"/>
    </row>
    <row r="1211" spans="26:26" x14ac:dyDescent="0.25">
      <c r="Z1211" s="17"/>
    </row>
    <row r="1212" spans="26:26" x14ac:dyDescent="0.25">
      <c r="Z1212" s="17"/>
    </row>
    <row r="1213" spans="26:26" x14ac:dyDescent="0.25">
      <c r="Z1213" s="17"/>
    </row>
    <row r="1214" spans="26:26" x14ac:dyDescent="0.25">
      <c r="Z1214" s="17"/>
    </row>
    <row r="1215" spans="26:26" x14ac:dyDescent="0.25">
      <c r="Z1215" s="17"/>
    </row>
    <row r="1216" spans="26:26" x14ac:dyDescent="0.25">
      <c r="Z1216" s="17"/>
    </row>
    <row r="1217" spans="26:26" x14ac:dyDescent="0.25">
      <c r="Z1217" s="17"/>
    </row>
    <row r="1218" spans="26:26" x14ac:dyDescent="0.25">
      <c r="Z1218" s="17"/>
    </row>
    <row r="1219" spans="26:26" x14ac:dyDescent="0.25">
      <c r="Z1219" s="17"/>
    </row>
    <row r="1220" spans="26:26" x14ac:dyDescent="0.25">
      <c r="Z1220" s="17"/>
    </row>
    <row r="1221" spans="26:26" x14ac:dyDescent="0.25">
      <c r="Z1221" s="17"/>
    </row>
    <row r="1222" spans="26:26" x14ac:dyDescent="0.25">
      <c r="Z1222" s="17"/>
    </row>
    <row r="1223" spans="26:26" x14ac:dyDescent="0.25">
      <c r="Z1223" s="17"/>
    </row>
    <row r="1224" spans="26:26" x14ac:dyDescent="0.25">
      <c r="Z1224" s="17"/>
    </row>
    <row r="1225" spans="26:26" x14ac:dyDescent="0.25">
      <c r="Z1225" s="17"/>
    </row>
    <row r="1226" spans="26:26" x14ac:dyDescent="0.25">
      <c r="Z1226" s="17"/>
    </row>
    <row r="1227" spans="26:26" x14ac:dyDescent="0.25">
      <c r="Z1227" s="17"/>
    </row>
    <row r="1228" spans="26:26" x14ac:dyDescent="0.25">
      <c r="Z1228" s="17"/>
    </row>
    <row r="1229" spans="26:26" x14ac:dyDescent="0.25">
      <c r="Z1229" s="17"/>
    </row>
    <row r="1230" spans="26:26" x14ac:dyDescent="0.25">
      <c r="Z1230" s="17"/>
    </row>
    <row r="1231" spans="26:26" x14ac:dyDescent="0.25">
      <c r="Z1231" s="17"/>
    </row>
    <row r="1232" spans="26:26" x14ac:dyDescent="0.25">
      <c r="Z1232" s="17"/>
    </row>
    <row r="1233" spans="26:26" x14ac:dyDescent="0.25">
      <c r="Z1233" s="17"/>
    </row>
    <row r="1234" spans="26:26" x14ac:dyDescent="0.25">
      <c r="Z1234" s="17"/>
    </row>
    <row r="1235" spans="26:26" x14ac:dyDescent="0.25">
      <c r="Z1235" s="17"/>
    </row>
    <row r="1236" spans="26:26" x14ac:dyDescent="0.25">
      <c r="Z1236" s="17"/>
    </row>
    <row r="1237" spans="26:26" x14ac:dyDescent="0.25">
      <c r="Z1237" s="17"/>
    </row>
    <row r="1238" spans="26:26" x14ac:dyDescent="0.25">
      <c r="Z1238" s="17"/>
    </row>
    <row r="1239" spans="26:26" x14ac:dyDescent="0.25">
      <c r="Z1239" s="17"/>
    </row>
    <row r="1240" spans="26:26" x14ac:dyDescent="0.25">
      <c r="Z1240" s="17"/>
    </row>
    <row r="1241" spans="26:26" x14ac:dyDescent="0.25">
      <c r="Z1241" s="17"/>
    </row>
    <row r="1242" spans="26:26" x14ac:dyDescent="0.25">
      <c r="Z1242" s="17"/>
    </row>
    <row r="1243" spans="26:26" x14ac:dyDescent="0.25">
      <c r="Z1243" s="17"/>
    </row>
    <row r="1244" spans="26:26" x14ac:dyDescent="0.25">
      <c r="Z1244" s="17"/>
    </row>
    <row r="1245" spans="26:26" x14ac:dyDescent="0.25">
      <c r="Z1245" s="17"/>
    </row>
    <row r="1246" spans="26:26" x14ac:dyDescent="0.25">
      <c r="Z1246" s="17"/>
    </row>
    <row r="1247" spans="26:26" x14ac:dyDescent="0.25">
      <c r="Z1247" s="17"/>
    </row>
    <row r="1248" spans="26:26" x14ac:dyDescent="0.25">
      <c r="Z1248" s="17"/>
    </row>
    <row r="1249" spans="26:26" x14ac:dyDescent="0.25">
      <c r="Z1249" s="17"/>
    </row>
    <row r="1250" spans="26:26" x14ac:dyDescent="0.25">
      <c r="Z1250" s="17"/>
    </row>
    <row r="1251" spans="26:26" x14ac:dyDescent="0.25">
      <c r="Z1251" s="17"/>
    </row>
    <row r="1252" spans="26:26" x14ac:dyDescent="0.25">
      <c r="Z1252" s="17"/>
    </row>
    <row r="1253" spans="26:26" x14ac:dyDescent="0.25">
      <c r="Z1253" s="17"/>
    </row>
    <row r="1254" spans="26:26" x14ac:dyDescent="0.25">
      <c r="Z1254" s="17"/>
    </row>
    <row r="1255" spans="26:26" x14ac:dyDescent="0.25">
      <c r="Z1255" s="17"/>
    </row>
    <row r="1256" spans="26:26" x14ac:dyDescent="0.25">
      <c r="Z1256" s="17"/>
    </row>
    <row r="1257" spans="26:26" x14ac:dyDescent="0.25">
      <c r="Z1257" s="17"/>
    </row>
    <row r="1258" spans="26:26" x14ac:dyDescent="0.25">
      <c r="Z1258" s="17"/>
    </row>
    <row r="1259" spans="26:26" x14ac:dyDescent="0.25">
      <c r="Z1259" s="17"/>
    </row>
    <row r="1260" spans="26:26" x14ac:dyDescent="0.25">
      <c r="Z1260" s="17"/>
    </row>
    <row r="1261" spans="26:26" x14ac:dyDescent="0.25">
      <c r="Z1261" s="17"/>
    </row>
    <row r="1262" spans="26:26" x14ac:dyDescent="0.25">
      <c r="Z1262" s="17"/>
    </row>
    <row r="1263" spans="26:26" x14ac:dyDescent="0.25">
      <c r="Z1263" s="17"/>
    </row>
    <row r="1264" spans="26:26" x14ac:dyDescent="0.25">
      <c r="Z1264" s="17"/>
    </row>
    <row r="1265" spans="26:26" x14ac:dyDescent="0.25">
      <c r="Z1265" s="17"/>
    </row>
    <row r="1266" spans="26:26" x14ac:dyDescent="0.25">
      <c r="Z1266" s="17"/>
    </row>
    <row r="1267" spans="26:26" x14ac:dyDescent="0.25">
      <c r="Z1267" s="17"/>
    </row>
    <row r="1268" spans="26:26" x14ac:dyDescent="0.25">
      <c r="Z1268" s="17"/>
    </row>
    <row r="1269" spans="26:26" x14ac:dyDescent="0.25">
      <c r="Z1269" s="17"/>
    </row>
    <row r="1270" spans="26:26" x14ac:dyDescent="0.25">
      <c r="Z1270" s="17"/>
    </row>
    <row r="1271" spans="26:26" x14ac:dyDescent="0.25">
      <c r="Z1271" s="17"/>
    </row>
    <row r="1272" spans="26:26" x14ac:dyDescent="0.25">
      <c r="Z1272" s="17"/>
    </row>
    <row r="1273" spans="26:26" x14ac:dyDescent="0.25">
      <c r="Z1273" s="17"/>
    </row>
    <row r="1274" spans="26:26" x14ac:dyDescent="0.25">
      <c r="Z1274" s="17"/>
    </row>
    <row r="1275" spans="26:26" x14ac:dyDescent="0.25">
      <c r="Z1275" s="17"/>
    </row>
    <row r="1276" spans="26:26" x14ac:dyDescent="0.25">
      <c r="Z1276" s="17"/>
    </row>
    <row r="1277" spans="26:26" x14ac:dyDescent="0.25">
      <c r="Z1277" s="17"/>
    </row>
    <row r="1278" spans="26:26" x14ac:dyDescent="0.25">
      <c r="Z1278" s="17"/>
    </row>
    <row r="1279" spans="26:26" x14ac:dyDescent="0.25">
      <c r="Z1279" s="17"/>
    </row>
    <row r="1280" spans="26:26" x14ac:dyDescent="0.25">
      <c r="Z1280" s="17"/>
    </row>
    <row r="1281" spans="26:26" x14ac:dyDescent="0.25">
      <c r="Z1281" s="17"/>
    </row>
    <row r="1282" spans="26:26" x14ac:dyDescent="0.25">
      <c r="Z1282" s="17"/>
    </row>
    <row r="1283" spans="26:26" x14ac:dyDescent="0.25">
      <c r="Z1283" s="17"/>
    </row>
    <row r="1284" spans="26:26" x14ac:dyDescent="0.25">
      <c r="Z1284" s="17"/>
    </row>
    <row r="1285" spans="26:26" x14ac:dyDescent="0.25">
      <c r="Z1285" s="17"/>
    </row>
    <row r="1286" spans="26:26" x14ac:dyDescent="0.25">
      <c r="Z1286" s="17"/>
    </row>
    <row r="1287" spans="26:26" x14ac:dyDescent="0.25">
      <c r="Z1287" s="17"/>
    </row>
    <row r="1288" spans="26:26" x14ac:dyDescent="0.25">
      <c r="Z1288" s="17"/>
    </row>
    <row r="1289" spans="26:26" x14ac:dyDescent="0.25">
      <c r="Z1289" s="17"/>
    </row>
    <row r="1290" spans="26:26" x14ac:dyDescent="0.25">
      <c r="Z1290" s="17"/>
    </row>
    <row r="1291" spans="26:26" x14ac:dyDescent="0.25">
      <c r="Z1291" s="17"/>
    </row>
    <row r="1292" spans="26:26" x14ac:dyDescent="0.25">
      <c r="Z1292" s="17"/>
    </row>
    <row r="1293" spans="26:26" x14ac:dyDescent="0.25">
      <c r="Z1293" s="17"/>
    </row>
    <row r="1294" spans="26:26" x14ac:dyDescent="0.25">
      <c r="Z1294" s="17"/>
    </row>
    <row r="1295" spans="26:26" x14ac:dyDescent="0.25">
      <c r="Z1295" s="17"/>
    </row>
    <row r="1296" spans="26:26" x14ac:dyDescent="0.25">
      <c r="Z1296" s="17"/>
    </row>
    <row r="1297" spans="26:26" x14ac:dyDescent="0.25">
      <c r="Z1297" s="17"/>
    </row>
    <row r="1298" spans="26:26" x14ac:dyDescent="0.25">
      <c r="Z1298" s="17"/>
    </row>
    <row r="1299" spans="26:26" x14ac:dyDescent="0.25">
      <c r="Z1299" s="17"/>
    </row>
    <row r="1300" spans="26:26" x14ac:dyDescent="0.25">
      <c r="Z1300" s="17"/>
    </row>
    <row r="1301" spans="26:26" x14ac:dyDescent="0.25">
      <c r="Z1301" s="17"/>
    </row>
    <row r="1302" spans="26:26" x14ac:dyDescent="0.25">
      <c r="Z1302" s="17"/>
    </row>
    <row r="1303" spans="26:26" x14ac:dyDescent="0.25">
      <c r="Z1303" s="17"/>
    </row>
    <row r="1304" spans="26:26" x14ac:dyDescent="0.25">
      <c r="Z1304" s="17"/>
    </row>
    <row r="1305" spans="26:26" x14ac:dyDescent="0.25">
      <c r="Z1305" s="17"/>
    </row>
    <row r="1306" spans="26:26" x14ac:dyDescent="0.25">
      <c r="Z1306" s="17"/>
    </row>
    <row r="1307" spans="26:26" x14ac:dyDescent="0.25">
      <c r="Z1307" s="17"/>
    </row>
    <row r="1308" spans="26:26" x14ac:dyDescent="0.25">
      <c r="Z1308" s="17"/>
    </row>
    <row r="1309" spans="26:26" x14ac:dyDescent="0.25">
      <c r="Z1309" s="17"/>
    </row>
    <row r="1310" spans="26:26" x14ac:dyDescent="0.25">
      <c r="Z1310" s="17"/>
    </row>
    <row r="1311" spans="26:26" x14ac:dyDescent="0.25">
      <c r="Z1311" s="17"/>
    </row>
    <row r="1312" spans="26:26" x14ac:dyDescent="0.25">
      <c r="Z1312" s="17"/>
    </row>
    <row r="1313" spans="26:26" x14ac:dyDescent="0.25">
      <c r="Z1313" s="17"/>
    </row>
    <row r="1314" spans="26:26" x14ac:dyDescent="0.25">
      <c r="Z1314" s="17"/>
    </row>
    <row r="1315" spans="26:26" x14ac:dyDescent="0.25">
      <c r="Z1315" s="17"/>
    </row>
    <row r="1316" spans="26:26" x14ac:dyDescent="0.25">
      <c r="Z1316" s="17"/>
    </row>
    <row r="1317" spans="26:26" x14ac:dyDescent="0.25">
      <c r="Z1317" s="17"/>
    </row>
    <row r="1318" spans="26:26" x14ac:dyDescent="0.25">
      <c r="Z1318" s="17"/>
    </row>
    <row r="1319" spans="26:26" x14ac:dyDescent="0.25">
      <c r="Z1319" s="17"/>
    </row>
    <row r="1320" spans="26:26" x14ac:dyDescent="0.25">
      <c r="Z1320" s="17"/>
    </row>
    <row r="1321" spans="26:26" x14ac:dyDescent="0.25">
      <c r="Z1321" s="17"/>
    </row>
    <row r="1322" spans="26:26" x14ac:dyDescent="0.25">
      <c r="Z1322" s="17"/>
    </row>
    <row r="1323" spans="26:26" x14ac:dyDescent="0.25">
      <c r="Z1323" s="17"/>
    </row>
    <row r="1324" spans="26:26" x14ac:dyDescent="0.25">
      <c r="Z1324" s="17"/>
    </row>
    <row r="1325" spans="26:26" x14ac:dyDescent="0.25">
      <c r="Z1325" s="17"/>
    </row>
    <row r="1326" spans="26:26" x14ac:dyDescent="0.25">
      <c r="Z1326" s="17"/>
    </row>
    <row r="1327" spans="26:26" x14ac:dyDescent="0.25">
      <c r="Z1327" s="17"/>
    </row>
    <row r="1328" spans="26:26" x14ac:dyDescent="0.25">
      <c r="Z1328" s="17"/>
    </row>
    <row r="1329" spans="26:26" x14ac:dyDescent="0.25">
      <c r="Z1329" s="17"/>
    </row>
    <row r="1330" spans="26:26" x14ac:dyDescent="0.25">
      <c r="Z1330" s="17"/>
    </row>
    <row r="1331" spans="26:26" x14ac:dyDescent="0.25">
      <c r="Z1331" s="17"/>
    </row>
    <row r="1332" spans="26:26" x14ac:dyDescent="0.25">
      <c r="Z1332" s="17"/>
    </row>
    <row r="1333" spans="26:26" x14ac:dyDescent="0.25">
      <c r="Z1333" s="17"/>
    </row>
    <row r="1334" spans="26:26" x14ac:dyDescent="0.25">
      <c r="Z1334" s="17"/>
    </row>
    <row r="1335" spans="26:26" x14ac:dyDescent="0.25">
      <c r="Z1335" s="17"/>
    </row>
    <row r="1336" spans="26:26" x14ac:dyDescent="0.25">
      <c r="Z1336" s="17"/>
    </row>
    <row r="1337" spans="26:26" x14ac:dyDescent="0.25">
      <c r="Z1337" s="17"/>
    </row>
    <row r="1338" spans="26:26" x14ac:dyDescent="0.25">
      <c r="Z1338" s="17"/>
    </row>
    <row r="1339" spans="26:26" x14ac:dyDescent="0.25">
      <c r="Z1339" s="17"/>
    </row>
    <row r="1340" spans="26:26" x14ac:dyDescent="0.25">
      <c r="Z1340" s="17"/>
    </row>
    <row r="1341" spans="26:26" x14ac:dyDescent="0.25">
      <c r="Z1341" s="17"/>
    </row>
    <row r="1342" spans="26:26" x14ac:dyDescent="0.25">
      <c r="Z1342" s="17"/>
    </row>
    <row r="1343" spans="26:26" x14ac:dyDescent="0.25">
      <c r="Z1343" s="17"/>
    </row>
    <row r="1344" spans="26:26" x14ac:dyDescent="0.25">
      <c r="Z1344" s="17"/>
    </row>
    <row r="1345" spans="26:26" x14ac:dyDescent="0.25">
      <c r="Z1345" s="17"/>
    </row>
    <row r="1346" spans="26:26" x14ac:dyDescent="0.25">
      <c r="Z1346" s="17"/>
    </row>
    <row r="1347" spans="26:26" x14ac:dyDescent="0.25">
      <c r="Z1347" s="17"/>
    </row>
    <row r="1348" spans="26:26" x14ac:dyDescent="0.25">
      <c r="Z1348" s="17"/>
    </row>
    <row r="1349" spans="26:26" x14ac:dyDescent="0.25">
      <c r="Z1349" s="17"/>
    </row>
    <row r="1350" spans="26:26" x14ac:dyDescent="0.25">
      <c r="Z1350" s="17"/>
    </row>
    <row r="1351" spans="26:26" x14ac:dyDescent="0.25">
      <c r="Z1351" s="17"/>
    </row>
    <row r="1352" spans="26:26" x14ac:dyDescent="0.25">
      <c r="Z1352" s="17"/>
    </row>
    <row r="1353" spans="26:26" x14ac:dyDescent="0.25">
      <c r="Z1353" s="17"/>
    </row>
    <row r="1354" spans="26:26" x14ac:dyDescent="0.25">
      <c r="Z1354" s="17"/>
    </row>
    <row r="1355" spans="26:26" x14ac:dyDescent="0.25">
      <c r="Z1355" s="17"/>
    </row>
    <row r="1356" spans="26:26" x14ac:dyDescent="0.25">
      <c r="Z1356" s="17"/>
    </row>
    <row r="1357" spans="26:26" x14ac:dyDescent="0.25">
      <c r="Z1357" s="17"/>
    </row>
    <row r="1358" spans="26:26" x14ac:dyDescent="0.25">
      <c r="Z1358" s="17"/>
    </row>
    <row r="1359" spans="26:26" x14ac:dyDescent="0.25">
      <c r="Z1359" s="17"/>
    </row>
    <row r="1360" spans="26:26" x14ac:dyDescent="0.25">
      <c r="Z1360" s="17"/>
    </row>
    <row r="1361" spans="26:26" x14ac:dyDescent="0.25">
      <c r="Z1361" s="17"/>
    </row>
    <row r="1362" spans="26:26" x14ac:dyDescent="0.25">
      <c r="Z1362" s="17"/>
    </row>
    <row r="1363" spans="26:26" x14ac:dyDescent="0.25">
      <c r="Z1363" s="17"/>
    </row>
    <row r="1364" spans="26:26" x14ac:dyDescent="0.25">
      <c r="Z1364" s="17"/>
    </row>
    <row r="1365" spans="26:26" x14ac:dyDescent="0.25">
      <c r="Z1365" s="17"/>
    </row>
    <row r="1366" spans="26:26" x14ac:dyDescent="0.25">
      <c r="Z1366" s="17"/>
    </row>
    <row r="1367" spans="26:26" x14ac:dyDescent="0.25">
      <c r="Z1367" s="17"/>
    </row>
    <row r="1368" spans="26:26" x14ac:dyDescent="0.25">
      <c r="Z1368" s="17"/>
    </row>
    <row r="1369" spans="26:26" x14ac:dyDescent="0.25">
      <c r="Z1369" s="17"/>
    </row>
    <row r="1370" spans="26:26" x14ac:dyDescent="0.25">
      <c r="Z1370" s="17"/>
    </row>
    <row r="1371" spans="26:26" x14ac:dyDescent="0.25">
      <c r="Z1371" s="17"/>
    </row>
    <row r="1372" spans="26:26" x14ac:dyDescent="0.25">
      <c r="Z1372" s="17"/>
    </row>
    <row r="1373" spans="26:26" x14ac:dyDescent="0.25">
      <c r="Z1373" s="17"/>
    </row>
    <row r="1374" spans="26:26" x14ac:dyDescent="0.25">
      <c r="Z1374" s="17"/>
    </row>
    <row r="1375" spans="26:26" x14ac:dyDescent="0.25">
      <c r="Z1375" s="17"/>
    </row>
    <row r="1376" spans="26:26" x14ac:dyDescent="0.25">
      <c r="Z1376" s="17"/>
    </row>
    <row r="1377" spans="26:26" x14ac:dyDescent="0.25">
      <c r="Z1377" s="17"/>
    </row>
    <row r="1378" spans="26:26" x14ac:dyDescent="0.25">
      <c r="Z1378" s="17"/>
    </row>
    <row r="1379" spans="26:26" x14ac:dyDescent="0.25">
      <c r="Z1379" s="17"/>
    </row>
    <row r="1380" spans="26:26" x14ac:dyDescent="0.25">
      <c r="Z1380" s="17"/>
    </row>
    <row r="1381" spans="26:26" x14ac:dyDescent="0.25">
      <c r="Z1381" s="17"/>
    </row>
    <row r="1382" spans="26:26" x14ac:dyDescent="0.25">
      <c r="Z1382" s="17"/>
    </row>
    <row r="1383" spans="26:26" x14ac:dyDescent="0.25">
      <c r="Z1383" s="17"/>
    </row>
    <row r="1384" spans="26:26" x14ac:dyDescent="0.25">
      <c r="Z1384" s="17"/>
    </row>
    <row r="1385" spans="26:26" x14ac:dyDescent="0.25">
      <c r="Z1385" s="17"/>
    </row>
    <row r="1386" spans="26:26" x14ac:dyDescent="0.25">
      <c r="Z1386" s="17"/>
    </row>
    <row r="1387" spans="26:26" x14ac:dyDescent="0.25">
      <c r="Z1387" s="17"/>
    </row>
    <row r="1388" spans="26:26" x14ac:dyDescent="0.25">
      <c r="Z1388" s="17"/>
    </row>
    <row r="1389" spans="26:26" x14ac:dyDescent="0.25">
      <c r="Z1389" s="17"/>
    </row>
    <row r="1390" spans="26:26" x14ac:dyDescent="0.25">
      <c r="Z1390" s="17"/>
    </row>
    <row r="1391" spans="26:26" x14ac:dyDescent="0.25">
      <c r="Z1391" s="17"/>
    </row>
    <row r="1392" spans="26:26" x14ac:dyDescent="0.25">
      <c r="Z1392" s="17"/>
    </row>
    <row r="1393" spans="26:26" x14ac:dyDescent="0.25">
      <c r="Z1393" s="17"/>
    </row>
    <row r="1394" spans="26:26" x14ac:dyDescent="0.25">
      <c r="Z1394" s="17"/>
    </row>
    <row r="1395" spans="26:26" x14ac:dyDescent="0.25">
      <c r="Z1395" s="17"/>
    </row>
    <row r="1396" spans="26:26" x14ac:dyDescent="0.25">
      <c r="Z1396" s="17"/>
    </row>
    <row r="1397" spans="26:26" x14ac:dyDescent="0.25">
      <c r="Z1397" s="17"/>
    </row>
    <row r="1398" spans="26:26" x14ac:dyDescent="0.25">
      <c r="Z1398" s="17"/>
    </row>
    <row r="1399" spans="26:26" x14ac:dyDescent="0.25">
      <c r="Z1399" s="17"/>
    </row>
    <row r="1400" spans="26:26" x14ac:dyDescent="0.25">
      <c r="Z1400" s="17"/>
    </row>
    <row r="1401" spans="26:26" x14ac:dyDescent="0.25">
      <c r="Z1401" s="17"/>
    </row>
    <row r="1402" spans="26:26" x14ac:dyDescent="0.25">
      <c r="Z1402" s="17"/>
    </row>
    <row r="1403" spans="26:26" x14ac:dyDescent="0.25">
      <c r="Z1403" s="17"/>
    </row>
    <row r="1404" spans="26:26" x14ac:dyDescent="0.25">
      <c r="Z1404" s="17"/>
    </row>
    <row r="1405" spans="26:26" x14ac:dyDescent="0.25">
      <c r="Z1405" s="17"/>
    </row>
    <row r="1406" spans="26:26" x14ac:dyDescent="0.25">
      <c r="Z1406" s="17"/>
    </row>
    <row r="1407" spans="26:26" x14ac:dyDescent="0.25">
      <c r="Z1407" s="17"/>
    </row>
    <row r="1408" spans="26:26" x14ac:dyDescent="0.25">
      <c r="Z1408" s="17"/>
    </row>
    <row r="1409" spans="26:26" x14ac:dyDescent="0.25">
      <c r="Z1409" s="17"/>
    </row>
    <row r="1410" spans="26:26" x14ac:dyDescent="0.25">
      <c r="Z1410" s="17"/>
    </row>
    <row r="1411" spans="26:26" x14ac:dyDescent="0.25">
      <c r="Z1411" s="17"/>
    </row>
    <row r="1412" spans="26:26" x14ac:dyDescent="0.25">
      <c r="Z1412" s="17"/>
    </row>
    <row r="1413" spans="26:26" x14ac:dyDescent="0.25">
      <c r="Z1413" s="17"/>
    </row>
    <row r="1414" spans="26:26" x14ac:dyDescent="0.25">
      <c r="Z1414" s="17"/>
    </row>
    <row r="1415" spans="26:26" x14ac:dyDescent="0.25">
      <c r="Z1415" s="17"/>
    </row>
    <row r="1416" spans="26:26" x14ac:dyDescent="0.25">
      <c r="Z1416" s="17"/>
    </row>
    <row r="1417" spans="26:26" x14ac:dyDescent="0.25">
      <c r="Z1417" s="17"/>
    </row>
    <row r="1418" spans="26:26" x14ac:dyDescent="0.25">
      <c r="Z1418" s="17"/>
    </row>
    <row r="1419" spans="26:26" x14ac:dyDescent="0.25">
      <c r="Z1419" s="17"/>
    </row>
    <row r="1420" spans="26:26" x14ac:dyDescent="0.25">
      <c r="Z1420" s="17"/>
    </row>
    <row r="1421" spans="26:26" x14ac:dyDescent="0.25">
      <c r="Z1421" s="17"/>
    </row>
    <row r="1422" spans="26:26" x14ac:dyDescent="0.25">
      <c r="Z1422" s="17"/>
    </row>
    <row r="1423" spans="26:26" x14ac:dyDescent="0.25">
      <c r="Z1423" s="17"/>
    </row>
    <row r="1424" spans="26:26" x14ac:dyDescent="0.25">
      <c r="Z1424" s="17"/>
    </row>
    <row r="1425" spans="26:26" x14ac:dyDescent="0.25">
      <c r="Z1425" s="17"/>
    </row>
    <row r="1426" spans="26:26" x14ac:dyDescent="0.25">
      <c r="Z1426" s="17"/>
    </row>
    <row r="1427" spans="26:26" x14ac:dyDescent="0.25">
      <c r="Z1427" s="17"/>
    </row>
    <row r="1428" spans="26:26" x14ac:dyDescent="0.25">
      <c r="Z1428" s="17"/>
    </row>
    <row r="1429" spans="26:26" x14ac:dyDescent="0.25">
      <c r="Z1429" s="17"/>
    </row>
    <row r="1430" spans="26:26" x14ac:dyDescent="0.25">
      <c r="Z1430" s="17"/>
    </row>
    <row r="1431" spans="26:26" x14ac:dyDescent="0.25">
      <c r="Z1431" s="17"/>
    </row>
    <row r="1432" spans="26:26" x14ac:dyDescent="0.25">
      <c r="Z1432" s="17"/>
    </row>
    <row r="1433" spans="26:26" x14ac:dyDescent="0.25">
      <c r="Z1433" s="17"/>
    </row>
    <row r="1434" spans="26:26" x14ac:dyDescent="0.25">
      <c r="Z1434" s="17"/>
    </row>
    <row r="1435" spans="26:26" x14ac:dyDescent="0.25">
      <c r="Z1435" s="17"/>
    </row>
    <row r="1436" spans="26:26" x14ac:dyDescent="0.25">
      <c r="Z1436" s="17"/>
    </row>
    <row r="1437" spans="26:26" x14ac:dyDescent="0.25">
      <c r="Z1437" s="17"/>
    </row>
    <row r="1438" spans="26:26" x14ac:dyDescent="0.25">
      <c r="Z1438" s="17"/>
    </row>
    <row r="1439" spans="26:26" x14ac:dyDescent="0.25">
      <c r="Z1439" s="17"/>
    </row>
    <row r="1440" spans="26:26" x14ac:dyDescent="0.25">
      <c r="Z1440" s="17"/>
    </row>
    <row r="1441" spans="26:26" x14ac:dyDescent="0.25">
      <c r="Z1441" s="17"/>
    </row>
    <row r="1442" spans="26:26" x14ac:dyDescent="0.25">
      <c r="Z1442" s="17"/>
    </row>
    <row r="1443" spans="26:26" x14ac:dyDescent="0.25">
      <c r="Z1443" s="17"/>
    </row>
    <row r="1444" spans="26:26" x14ac:dyDescent="0.25">
      <c r="Z1444" s="17"/>
    </row>
    <row r="1445" spans="26:26" x14ac:dyDescent="0.25">
      <c r="Z1445" s="17"/>
    </row>
    <row r="1446" spans="26:26" x14ac:dyDescent="0.25">
      <c r="Z1446" s="17"/>
    </row>
    <row r="1447" spans="26:26" x14ac:dyDescent="0.25">
      <c r="Z1447" s="17"/>
    </row>
    <row r="1448" spans="26:26" x14ac:dyDescent="0.25">
      <c r="Z1448" s="17"/>
    </row>
    <row r="1449" spans="26:26" x14ac:dyDescent="0.25">
      <c r="Z1449" s="17"/>
    </row>
    <row r="1450" spans="26:26" x14ac:dyDescent="0.25">
      <c r="Z1450" s="17"/>
    </row>
    <row r="1451" spans="26:26" x14ac:dyDescent="0.25">
      <c r="Z1451" s="17"/>
    </row>
    <row r="1452" spans="26:26" x14ac:dyDescent="0.25">
      <c r="Z1452" s="17"/>
    </row>
    <row r="1453" spans="26:26" x14ac:dyDescent="0.25">
      <c r="Z1453" s="17"/>
    </row>
    <row r="1454" spans="26:26" x14ac:dyDescent="0.25">
      <c r="Z1454" s="17"/>
    </row>
    <row r="1455" spans="26:26" x14ac:dyDescent="0.25">
      <c r="Z1455" s="17"/>
    </row>
    <row r="1456" spans="26:26" x14ac:dyDescent="0.25">
      <c r="Z1456" s="17"/>
    </row>
    <row r="1457" spans="26:26" x14ac:dyDescent="0.25">
      <c r="Z1457" s="17"/>
    </row>
    <row r="1458" spans="26:26" x14ac:dyDescent="0.25">
      <c r="Z1458" s="17"/>
    </row>
    <row r="1459" spans="26:26" x14ac:dyDescent="0.25">
      <c r="Z1459" s="17"/>
    </row>
    <row r="1460" spans="26:26" x14ac:dyDescent="0.25">
      <c r="Z1460" s="17"/>
    </row>
    <row r="1461" spans="26:26" x14ac:dyDescent="0.25">
      <c r="Z1461" s="17"/>
    </row>
    <row r="1462" spans="26:26" x14ac:dyDescent="0.25">
      <c r="Z1462" s="17"/>
    </row>
    <row r="1463" spans="26:26" x14ac:dyDescent="0.25">
      <c r="Z1463" s="17"/>
    </row>
    <row r="1464" spans="26:26" x14ac:dyDescent="0.25">
      <c r="Z1464" s="17"/>
    </row>
    <row r="1465" spans="26:26" x14ac:dyDescent="0.25">
      <c r="Z1465" s="17"/>
    </row>
    <row r="1466" spans="26:26" x14ac:dyDescent="0.25">
      <c r="Z1466" s="17"/>
    </row>
    <row r="1467" spans="26:26" x14ac:dyDescent="0.25">
      <c r="Z1467" s="17"/>
    </row>
    <row r="1468" spans="26:26" x14ac:dyDescent="0.25">
      <c r="Z1468" s="17"/>
    </row>
    <row r="1469" spans="26:26" x14ac:dyDescent="0.25">
      <c r="Z1469" s="17"/>
    </row>
    <row r="1470" spans="26:26" x14ac:dyDescent="0.25">
      <c r="Z1470" s="17"/>
    </row>
    <row r="1471" spans="26:26" x14ac:dyDescent="0.25">
      <c r="Z1471" s="17"/>
    </row>
    <row r="1472" spans="26:26" x14ac:dyDescent="0.25">
      <c r="Z1472" s="17"/>
    </row>
    <row r="1473" spans="26:26" x14ac:dyDescent="0.25">
      <c r="Z1473" s="17"/>
    </row>
    <row r="1474" spans="26:26" x14ac:dyDescent="0.25">
      <c r="Z1474" s="17"/>
    </row>
    <row r="1475" spans="26:26" x14ac:dyDescent="0.25">
      <c r="Z1475" s="17"/>
    </row>
    <row r="1476" spans="26:26" x14ac:dyDescent="0.25">
      <c r="Z1476" s="17"/>
    </row>
    <row r="1477" spans="26:26" x14ac:dyDescent="0.25">
      <c r="Z1477" s="17"/>
    </row>
    <row r="1478" spans="26:26" x14ac:dyDescent="0.25">
      <c r="Z1478" s="17"/>
    </row>
    <row r="1479" spans="26:26" x14ac:dyDescent="0.25">
      <c r="Z1479" s="17"/>
    </row>
    <row r="1480" spans="26:26" x14ac:dyDescent="0.25">
      <c r="Z1480" s="17"/>
    </row>
    <row r="1481" spans="26:26" x14ac:dyDescent="0.25">
      <c r="Z1481" s="17"/>
    </row>
    <row r="1482" spans="26:26" x14ac:dyDescent="0.25">
      <c r="Z1482" s="17"/>
    </row>
    <row r="1483" spans="26:26" x14ac:dyDescent="0.25">
      <c r="Z1483" s="17"/>
    </row>
    <row r="1484" spans="26:26" x14ac:dyDescent="0.25">
      <c r="Z1484" s="17"/>
    </row>
    <row r="1485" spans="26:26" x14ac:dyDescent="0.25">
      <c r="Z1485" s="17"/>
    </row>
    <row r="1486" spans="26:26" x14ac:dyDescent="0.25">
      <c r="Z1486" s="17"/>
    </row>
    <row r="1487" spans="26:26" x14ac:dyDescent="0.25">
      <c r="Z1487" s="17"/>
    </row>
    <row r="1488" spans="26:26" x14ac:dyDescent="0.25">
      <c r="Z1488" s="17"/>
    </row>
    <row r="1489" spans="26:26" x14ac:dyDescent="0.25">
      <c r="Z1489" s="17"/>
    </row>
    <row r="1490" spans="26:26" x14ac:dyDescent="0.25">
      <c r="Z1490" s="17"/>
    </row>
    <row r="1491" spans="26:26" x14ac:dyDescent="0.25">
      <c r="Z1491" s="17"/>
    </row>
    <row r="1492" spans="26:26" x14ac:dyDescent="0.25">
      <c r="Z1492" s="17"/>
    </row>
    <row r="1493" spans="26:26" x14ac:dyDescent="0.25">
      <c r="Z1493" s="17"/>
    </row>
    <row r="1494" spans="26:26" x14ac:dyDescent="0.25">
      <c r="Z1494" s="17"/>
    </row>
    <row r="1495" spans="26:26" x14ac:dyDescent="0.25">
      <c r="Z1495" s="17"/>
    </row>
    <row r="1496" spans="26:26" x14ac:dyDescent="0.25">
      <c r="Z1496" s="17"/>
    </row>
    <row r="1497" spans="26:26" x14ac:dyDescent="0.25">
      <c r="Z1497" s="17"/>
    </row>
    <row r="1498" spans="26:26" x14ac:dyDescent="0.25">
      <c r="Z1498" s="17"/>
    </row>
    <row r="1499" spans="26:26" x14ac:dyDescent="0.25">
      <c r="Z1499" s="17"/>
    </row>
    <row r="1500" spans="26:26" x14ac:dyDescent="0.25">
      <c r="Z1500" s="17"/>
    </row>
    <row r="1501" spans="26:26" x14ac:dyDescent="0.25">
      <c r="Z1501" s="17"/>
    </row>
    <row r="1502" spans="26:26" x14ac:dyDescent="0.25">
      <c r="Z1502" s="17"/>
    </row>
    <row r="1503" spans="26:26" x14ac:dyDescent="0.25">
      <c r="Z1503" s="17"/>
    </row>
    <row r="1504" spans="26:26" x14ac:dyDescent="0.25">
      <c r="Z1504" s="17"/>
    </row>
    <row r="1505" spans="26:26" x14ac:dyDescent="0.25">
      <c r="Z1505" s="17"/>
    </row>
    <row r="1506" spans="26:26" x14ac:dyDescent="0.25">
      <c r="Z1506" s="17"/>
    </row>
    <row r="1507" spans="26:26" x14ac:dyDescent="0.25">
      <c r="Z1507" s="17"/>
    </row>
    <row r="1508" spans="26:26" x14ac:dyDescent="0.25">
      <c r="Z1508" s="17"/>
    </row>
    <row r="1509" spans="26:26" x14ac:dyDescent="0.25">
      <c r="Z1509" s="17"/>
    </row>
    <row r="1510" spans="26:26" x14ac:dyDescent="0.25">
      <c r="Z1510" s="17"/>
    </row>
    <row r="1511" spans="26:26" x14ac:dyDescent="0.25">
      <c r="Z1511" s="17"/>
    </row>
    <row r="1512" spans="26:26" x14ac:dyDescent="0.25">
      <c r="Z1512" s="17"/>
    </row>
    <row r="1513" spans="26:26" x14ac:dyDescent="0.25">
      <c r="Z1513" s="17"/>
    </row>
    <row r="1514" spans="26:26" x14ac:dyDescent="0.25">
      <c r="Z1514" s="17"/>
    </row>
    <row r="1515" spans="26:26" x14ac:dyDescent="0.25">
      <c r="Z1515" s="17"/>
    </row>
    <row r="1516" spans="26:26" x14ac:dyDescent="0.25">
      <c r="Z1516" s="17"/>
    </row>
    <row r="1517" spans="26:26" x14ac:dyDescent="0.25">
      <c r="Z1517" s="17"/>
    </row>
    <row r="1518" spans="26:26" x14ac:dyDescent="0.25">
      <c r="Z1518" s="17"/>
    </row>
    <row r="1519" spans="26:26" x14ac:dyDescent="0.25">
      <c r="Z1519" s="17"/>
    </row>
    <row r="1520" spans="26:26" x14ac:dyDescent="0.25">
      <c r="Z1520" s="17"/>
    </row>
    <row r="1521" spans="26:26" x14ac:dyDescent="0.25">
      <c r="Z1521" s="17"/>
    </row>
    <row r="1522" spans="26:26" x14ac:dyDescent="0.25">
      <c r="Z1522" s="17"/>
    </row>
    <row r="1523" spans="26:26" x14ac:dyDescent="0.25">
      <c r="Z1523" s="17"/>
    </row>
    <row r="1524" spans="26:26" x14ac:dyDescent="0.25">
      <c r="Z1524" s="17"/>
    </row>
    <row r="1525" spans="26:26" x14ac:dyDescent="0.25">
      <c r="Z1525" s="17"/>
    </row>
    <row r="1526" spans="26:26" x14ac:dyDescent="0.25">
      <c r="Z1526" s="17"/>
    </row>
    <row r="1527" spans="26:26" x14ac:dyDescent="0.25">
      <c r="Z1527" s="17"/>
    </row>
    <row r="1528" spans="26:26" x14ac:dyDescent="0.25">
      <c r="Z1528" s="17"/>
    </row>
    <row r="1529" spans="26:26" x14ac:dyDescent="0.25">
      <c r="Z1529" s="17"/>
    </row>
    <row r="1530" spans="26:26" x14ac:dyDescent="0.25">
      <c r="Z1530" s="17"/>
    </row>
    <row r="1531" spans="26:26" x14ac:dyDescent="0.25">
      <c r="Z1531" s="17"/>
    </row>
    <row r="1532" spans="26:26" x14ac:dyDescent="0.25">
      <c r="Z1532" s="17"/>
    </row>
    <row r="1533" spans="26:26" x14ac:dyDescent="0.25">
      <c r="Z1533" s="17"/>
    </row>
    <row r="1534" spans="26:26" x14ac:dyDescent="0.25">
      <c r="Z1534" s="17"/>
    </row>
    <row r="1535" spans="26:26" x14ac:dyDescent="0.25">
      <c r="Z1535" s="17"/>
    </row>
    <row r="1536" spans="26:26" x14ac:dyDescent="0.25">
      <c r="Z1536" s="17"/>
    </row>
    <row r="1537" spans="26:26" x14ac:dyDescent="0.25">
      <c r="Z1537" s="17"/>
    </row>
    <row r="1538" spans="26:26" x14ac:dyDescent="0.25">
      <c r="Z1538" s="17"/>
    </row>
    <row r="1539" spans="26:26" x14ac:dyDescent="0.25">
      <c r="Z1539" s="17"/>
    </row>
    <row r="1540" spans="26:26" x14ac:dyDescent="0.25">
      <c r="Z1540" s="17"/>
    </row>
    <row r="1541" spans="26:26" x14ac:dyDescent="0.25">
      <c r="Z1541" s="17"/>
    </row>
    <row r="1542" spans="26:26" x14ac:dyDescent="0.25">
      <c r="Z1542" s="17"/>
    </row>
    <row r="1543" spans="26:26" x14ac:dyDescent="0.25">
      <c r="Z1543" s="17"/>
    </row>
    <row r="1544" spans="26:26" x14ac:dyDescent="0.25">
      <c r="Z1544" s="17"/>
    </row>
    <row r="1545" spans="26:26" x14ac:dyDescent="0.25">
      <c r="Z1545" s="17"/>
    </row>
    <row r="1546" spans="26:26" x14ac:dyDescent="0.25">
      <c r="Z1546" s="17"/>
    </row>
    <row r="1547" spans="26:26" x14ac:dyDescent="0.25">
      <c r="Z1547" s="17"/>
    </row>
    <row r="1548" spans="26:26" x14ac:dyDescent="0.25">
      <c r="Z1548" s="17"/>
    </row>
    <row r="1549" spans="26:26" x14ac:dyDescent="0.25">
      <c r="Z1549" s="17"/>
    </row>
    <row r="1550" spans="26:26" x14ac:dyDescent="0.25">
      <c r="Z1550" s="17"/>
    </row>
    <row r="1551" spans="26:26" x14ac:dyDescent="0.25">
      <c r="Z1551" s="17"/>
    </row>
    <row r="1552" spans="26:26" x14ac:dyDescent="0.25">
      <c r="Z1552" s="17"/>
    </row>
    <row r="1553" spans="26:26" x14ac:dyDescent="0.25">
      <c r="Z1553" s="17"/>
    </row>
    <row r="1554" spans="26:26" x14ac:dyDescent="0.25">
      <c r="Z1554" s="17"/>
    </row>
    <row r="1555" spans="26:26" x14ac:dyDescent="0.25">
      <c r="Z1555" s="17"/>
    </row>
    <row r="1556" spans="26:26" x14ac:dyDescent="0.25">
      <c r="Z1556" s="17"/>
    </row>
    <row r="1557" spans="26:26" x14ac:dyDescent="0.25">
      <c r="Z1557" s="17"/>
    </row>
    <row r="1558" spans="26:26" x14ac:dyDescent="0.25">
      <c r="Z1558" s="17"/>
    </row>
    <row r="1559" spans="26:26" x14ac:dyDescent="0.25">
      <c r="Z1559" s="17"/>
    </row>
    <row r="1560" spans="26:26" x14ac:dyDescent="0.25">
      <c r="Z1560" s="17"/>
    </row>
    <row r="1561" spans="26:26" x14ac:dyDescent="0.25">
      <c r="Z1561" s="17"/>
    </row>
    <row r="1562" spans="26:26" x14ac:dyDescent="0.25">
      <c r="Z1562" s="17"/>
    </row>
    <row r="1563" spans="26:26" x14ac:dyDescent="0.25">
      <c r="Z1563" s="17"/>
    </row>
    <row r="1564" spans="26:26" x14ac:dyDescent="0.25">
      <c r="Z1564" s="17"/>
    </row>
    <row r="1565" spans="26:26" x14ac:dyDescent="0.25">
      <c r="Z1565" s="17"/>
    </row>
    <row r="1566" spans="26:26" x14ac:dyDescent="0.25">
      <c r="Z1566" s="17"/>
    </row>
    <row r="1567" spans="26:26" x14ac:dyDescent="0.25">
      <c r="Z1567" s="17"/>
    </row>
    <row r="1568" spans="26:26" x14ac:dyDescent="0.25">
      <c r="Z1568" s="17"/>
    </row>
    <row r="1569" spans="26:26" x14ac:dyDescent="0.25">
      <c r="Z1569" s="17"/>
    </row>
    <row r="1570" spans="26:26" x14ac:dyDescent="0.25">
      <c r="Z1570" s="17"/>
    </row>
    <row r="1571" spans="26:26" x14ac:dyDescent="0.25">
      <c r="Z1571" s="17"/>
    </row>
    <row r="1572" spans="26:26" x14ac:dyDescent="0.25">
      <c r="Z1572" s="17"/>
    </row>
    <row r="1573" spans="26:26" x14ac:dyDescent="0.25">
      <c r="Z1573" s="17"/>
    </row>
    <row r="1574" spans="26:26" x14ac:dyDescent="0.25">
      <c r="Z1574" s="17"/>
    </row>
    <row r="1575" spans="26:26" x14ac:dyDescent="0.25">
      <c r="Z1575" s="17"/>
    </row>
    <row r="1576" spans="26:26" x14ac:dyDescent="0.25">
      <c r="Z1576" s="17"/>
    </row>
    <row r="1577" spans="26:26" x14ac:dyDescent="0.25">
      <c r="Z1577" s="17"/>
    </row>
    <row r="1578" spans="26:26" x14ac:dyDescent="0.25">
      <c r="Z1578" s="17"/>
    </row>
    <row r="1579" spans="26:26" x14ac:dyDescent="0.25">
      <c r="Z1579" s="17"/>
    </row>
    <row r="1580" spans="26:26" x14ac:dyDescent="0.25">
      <c r="Z1580" s="17"/>
    </row>
    <row r="1581" spans="26:26" x14ac:dyDescent="0.25">
      <c r="Z1581" s="17"/>
    </row>
    <row r="1582" spans="26:26" x14ac:dyDescent="0.25">
      <c r="Z1582" s="17"/>
    </row>
    <row r="1583" spans="26:26" x14ac:dyDescent="0.25">
      <c r="Z1583" s="17"/>
    </row>
    <row r="1584" spans="26:26" x14ac:dyDescent="0.25">
      <c r="Z1584" s="17"/>
    </row>
    <row r="1585" spans="26:26" x14ac:dyDescent="0.25">
      <c r="Z1585" s="17"/>
    </row>
    <row r="1586" spans="26:26" x14ac:dyDescent="0.25">
      <c r="Z1586" s="17"/>
    </row>
    <row r="1587" spans="26:26" x14ac:dyDescent="0.25">
      <c r="Z1587" s="17"/>
    </row>
    <row r="1588" spans="26:26" x14ac:dyDescent="0.25">
      <c r="Z1588" s="17"/>
    </row>
    <row r="1589" spans="26:26" x14ac:dyDescent="0.25">
      <c r="Z1589" s="17"/>
    </row>
    <row r="1590" spans="26:26" x14ac:dyDescent="0.25">
      <c r="Z1590" s="17"/>
    </row>
    <row r="1591" spans="26:26" x14ac:dyDescent="0.25">
      <c r="Z1591" s="17"/>
    </row>
    <row r="1592" spans="26:26" x14ac:dyDescent="0.25">
      <c r="Z1592" s="17"/>
    </row>
    <row r="1593" spans="26:26" x14ac:dyDescent="0.25">
      <c r="Z1593" s="17"/>
    </row>
    <row r="1594" spans="26:26" x14ac:dyDescent="0.25">
      <c r="Z1594" s="17"/>
    </row>
    <row r="1595" spans="26:26" x14ac:dyDescent="0.25">
      <c r="Z1595" s="17"/>
    </row>
    <row r="1596" spans="26:26" x14ac:dyDescent="0.25">
      <c r="Z1596" s="17"/>
    </row>
    <row r="1597" spans="26:26" x14ac:dyDescent="0.25">
      <c r="Z1597" s="17"/>
    </row>
    <row r="1598" spans="26:26" x14ac:dyDescent="0.25">
      <c r="Z1598" s="17"/>
    </row>
    <row r="1599" spans="26:26" x14ac:dyDescent="0.25">
      <c r="Z1599" s="17"/>
    </row>
    <row r="1600" spans="26:26" x14ac:dyDescent="0.25">
      <c r="Z1600" s="17"/>
    </row>
    <row r="1601" spans="26:26" x14ac:dyDescent="0.25">
      <c r="Z1601" s="17"/>
    </row>
    <row r="1602" spans="26:26" x14ac:dyDescent="0.25">
      <c r="Z1602" s="17"/>
    </row>
    <row r="1603" spans="26:26" x14ac:dyDescent="0.25">
      <c r="Z1603" s="17"/>
    </row>
    <row r="1604" spans="26:26" x14ac:dyDescent="0.25">
      <c r="Z1604" s="17"/>
    </row>
    <row r="1605" spans="26:26" x14ac:dyDescent="0.25">
      <c r="Z1605" s="17"/>
    </row>
    <row r="1606" spans="26:26" x14ac:dyDescent="0.25">
      <c r="Z1606" s="17"/>
    </row>
    <row r="1607" spans="26:26" x14ac:dyDescent="0.25">
      <c r="Z1607" s="17"/>
    </row>
    <row r="1608" spans="26:26" x14ac:dyDescent="0.25">
      <c r="Z1608" s="17"/>
    </row>
    <row r="1609" spans="26:26" x14ac:dyDescent="0.25">
      <c r="Z1609" s="17"/>
    </row>
    <row r="1610" spans="26:26" x14ac:dyDescent="0.25">
      <c r="Z1610" s="17"/>
    </row>
    <row r="1611" spans="26:26" x14ac:dyDescent="0.25">
      <c r="Z1611" s="17"/>
    </row>
    <row r="1612" spans="26:26" x14ac:dyDescent="0.25">
      <c r="Z1612" s="17"/>
    </row>
    <row r="1613" spans="26:26" x14ac:dyDescent="0.25">
      <c r="Z1613" s="17"/>
    </row>
    <row r="1614" spans="26:26" x14ac:dyDescent="0.25">
      <c r="Z1614" s="17"/>
    </row>
    <row r="1615" spans="26:26" x14ac:dyDescent="0.25">
      <c r="Z1615" s="17"/>
    </row>
    <row r="1616" spans="26:26" x14ac:dyDescent="0.25">
      <c r="Z1616" s="17"/>
    </row>
    <row r="1617" spans="26:26" x14ac:dyDescent="0.25">
      <c r="Z1617" s="17"/>
    </row>
    <row r="1618" spans="26:26" x14ac:dyDescent="0.25">
      <c r="Z1618" s="17"/>
    </row>
    <row r="1619" spans="26:26" x14ac:dyDescent="0.25">
      <c r="Z1619" s="17"/>
    </row>
    <row r="1620" spans="26:26" x14ac:dyDescent="0.25">
      <c r="Z1620" s="17"/>
    </row>
    <row r="1621" spans="26:26" x14ac:dyDescent="0.25">
      <c r="Z1621" s="17"/>
    </row>
    <row r="1622" spans="26:26" x14ac:dyDescent="0.25">
      <c r="Z1622" s="17"/>
    </row>
    <row r="1623" spans="26:26" x14ac:dyDescent="0.25">
      <c r="Z1623" s="17"/>
    </row>
    <row r="1624" spans="26:26" x14ac:dyDescent="0.25">
      <c r="Z1624" s="17"/>
    </row>
    <row r="1625" spans="26:26" x14ac:dyDescent="0.25">
      <c r="Z1625" s="17"/>
    </row>
    <row r="1626" spans="26:26" x14ac:dyDescent="0.25">
      <c r="Z1626" s="17"/>
    </row>
    <row r="1627" spans="26:26" x14ac:dyDescent="0.25">
      <c r="Z1627" s="17"/>
    </row>
    <row r="1628" spans="26:26" x14ac:dyDescent="0.25">
      <c r="Z1628" s="17"/>
    </row>
    <row r="1629" spans="26:26" x14ac:dyDescent="0.25">
      <c r="Z1629" s="17"/>
    </row>
    <row r="1630" spans="26:26" x14ac:dyDescent="0.25">
      <c r="Z1630" s="17"/>
    </row>
    <row r="1631" spans="26:26" x14ac:dyDescent="0.25">
      <c r="Z1631" s="17"/>
    </row>
    <row r="1632" spans="26:26" x14ac:dyDescent="0.25">
      <c r="Z1632" s="17"/>
    </row>
    <row r="1633" spans="26:26" x14ac:dyDescent="0.25">
      <c r="Z1633" s="17"/>
    </row>
    <row r="1634" spans="26:26" x14ac:dyDescent="0.25">
      <c r="Z1634" s="17"/>
    </row>
    <row r="1635" spans="26:26" x14ac:dyDescent="0.25">
      <c r="Z1635" s="17"/>
    </row>
    <row r="1636" spans="26:26" x14ac:dyDescent="0.25">
      <c r="Z1636" s="17"/>
    </row>
    <row r="1637" spans="26:26" x14ac:dyDescent="0.25">
      <c r="Z1637" s="17"/>
    </row>
    <row r="1638" spans="26:26" x14ac:dyDescent="0.25">
      <c r="Z1638" s="17"/>
    </row>
    <row r="1639" spans="26:26" x14ac:dyDescent="0.25">
      <c r="Z1639" s="17"/>
    </row>
    <row r="1640" spans="26:26" x14ac:dyDescent="0.25">
      <c r="Z1640" s="17"/>
    </row>
    <row r="1641" spans="26:26" x14ac:dyDescent="0.25">
      <c r="Z1641" s="17"/>
    </row>
    <row r="1642" spans="26:26" x14ac:dyDescent="0.25">
      <c r="Z1642" s="17"/>
    </row>
    <row r="1643" spans="26:26" x14ac:dyDescent="0.25">
      <c r="Z1643" s="17"/>
    </row>
    <row r="1644" spans="26:26" x14ac:dyDescent="0.25">
      <c r="Z1644" s="17"/>
    </row>
    <row r="1645" spans="26:26" x14ac:dyDescent="0.25">
      <c r="Z1645" s="17"/>
    </row>
    <row r="1646" spans="26:26" x14ac:dyDescent="0.25">
      <c r="Z1646" s="17"/>
    </row>
    <row r="1647" spans="26:26" x14ac:dyDescent="0.25">
      <c r="Z1647" s="17"/>
    </row>
    <row r="1648" spans="26:26" x14ac:dyDescent="0.25">
      <c r="Z1648" s="17"/>
    </row>
    <row r="1649" spans="26:26" x14ac:dyDescent="0.25">
      <c r="Z1649" s="17"/>
    </row>
    <row r="1650" spans="26:26" x14ac:dyDescent="0.25">
      <c r="Z1650" s="17"/>
    </row>
    <row r="1651" spans="26:26" x14ac:dyDescent="0.25">
      <c r="Z1651" s="17"/>
    </row>
    <row r="1652" spans="26:26" x14ac:dyDescent="0.25">
      <c r="Z1652" s="17"/>
    </row>
    <row r="1653" spans="26:26" x14ac:dyDescent="0.25">
      <c r="Z1653" s="17"/>
    </row>
    <row r="1654" spans="26:26" x14ac:dyDescent="0.25">
      <c r="Z1654" s="17"/>
    </row>
    <row r="1655" spans="26:26" x14ac:dyDescent="0.25">
      <c r="Z1655" s="17"/>
    </row>
    <row r="1656" spans="26:26" x14ac:dyDescent="0.25">
      <c r="Z1656" s="17"/>
    </row>
    <row r="1657" spans="26:26" x14ac:dyDescent="0.25">
      <c r="Z1657" s="17"/>
    </row>
    <row r="1658" spans="26:26" x14ac:dyDescent="0.25">
      <c r="Z1658" s="17"/>
    </row>
    <row r="1659" spans="26:26" x14ac:dyDescent="0.25">
      <c r="Z1659" s="17"/>
    </row>
    <row r="1660" spans="26:26" x14ac:dyDescent="0.25">
      <c r="Z1660" s="17"/>
    </row>
    <row r="1661" spans="26:26" x14ac:dyDescent="0.25">
      <c r="Z1661" s="17"/>
    </row>
    <row r="1662" spans="26:26" x14ac:dyDescent="0.25">
      <c r="Z1662" s="17"/>
    </row>
    <row r="1663" spans="26:26" x14ac:dyDescent="0.25">
      <c r="Z1663" s="17"/>
    </row>
    <row r="1664" spans="26:26" x14ac:dyDescent="0.25">
      <c r="Z1664" s="17"/>
    </row>
    <row r="1665" spans="26:26" x14ac:dyDescent="0.25">
      <c r="Z1665" s="17"/>
    </row>
    <row r="1666" spans="26:26" x14ac:dyDescent="0.25">
      <c r="Z1666" s="17"/>
    </row>
    <row r="1667" spans="26:26" x14ac:dyDescent="0.25">
      <c r="Z1667" s="17"/>
    </row>
    <row r="1668" spans="26:26" x14ac:dyDescent="0.25">
      <c r="Z1668" s="17"/>
    </row>
    <row r="1669" spans="26:26" x14ac:dyDescent="0.25">
      <c r="Z1669" s="17"/>
    </row>
    <row r="1670" spans="26:26" x14ac:dyDescent="0.25">
      <c r="Z1670" s="17"/>
    </row>
    <row r="1671" spans="26:26" x14ac:dyDescent="0.25">
      <c r="Z1671" s="17"/>
    </row>
    <row r="1672" spans="26:26" x14ac:dyDescent="0.25">
      <c r="Z1672" s="17"/>
    </row>
    <row r="1673" spans="26:26" x14ac:dyDescent="0.25">
      <c r="Z1673" s="17"/>
    </row>
    <row r="1674" spans="26:26" x14ac:dyDescent="0.25">
      <c r="Z1674" s="17"/>
    </row>
    <row r="1675" spans="26:26" x14ac:dyDescent="0.25">
      <c r="Z1675" s="17"/>
    </row>
    <row r="1676" spans="26:26" x14ac:dyDescent="0.25">
      <c r="Z1676" s="17"/>
    </row>
    <row r="1677" spans="26:26" x14ac:dyDescent="0.25">
      <c r="Z1677" s="17"/>
    </row>
    <row r="1678" spans="26:26" x14ac:dyDescent="0.25">
      <c r="Z1678" s="17"/>
    </row>
    <row r="1679" spans="26:26" x14ac:dyDescent="0.25">
      <c r="Z1679" s="17"/>
    </row>
    <row r="1680" spans="26:26" x14ac:dyDescent="0.25">
      <c r="Z1680" s="17"/>
    </row>
    <row r="1681" spans="26:26" x14ac:dyDescent="0.25">
      <c r="Z1681" s="17"/>
    </row>
    <row r="1682" spans="26:26" x14ac:dyDescent="0.25">
      <c r="Z1682" s="17"/>
    </row>
    <row r="1683" spans="26:26" x14ac:dyDescent="0.25">
      <c r="Z1683" s="17"/>
    </row>
    <row r="1684" spans="26:26" x14ac:dyDescent="0.25">
      <c r="Z1684" s="17"/>
    </row>
    <row r="1685" spans="26:26" x14ac:dyDescent="0.25">
      <c r="Z1685" s="17"/>
    </row>
    <row r="1686" spans="26:26" x14ac:dyDescent="0.25">
      <c r="Z1686" s="17"/>
    </row>
    <row r="1687" spans="26:26" x14ac:dyDescent="0.25">
      <c r="Z1687" s="17"/>
    </row>
    <row r="1688" spans="26:26" x14ac:dyDescent="0.25">
      <c r="Z1688" s="17"/>
    </row>
    <row r="1689" spans="26:26" x14ac:dyDescent="0.25">
      <c r="Z1689" s="17"/>
    </row>
    <row r="1690" spans="26:26" x14ac:dyDescent="0.25">
      <c r="Z1690" s="17"/>
    </row>
    <row r="1691" spans="26:26" x14ac:dyDescent="0.25">
      <c r="Z1691" s="17"/>
    </row>
    <row r="1692" spans="26:26" x14ac:dyDescent="0.25">
      <c r="Z1692" s="17"/>
    </row>
    <row r="1693" spans="26:26" x14ac:dyDescent="0.25">
      <c r="Z1693" s="17"/>
    </row>
    <row r="1694" spans="26:26" x14ac:dyDescent="0.25">
      <c r="Z1694" s="17"/>
    </row>
    <row r="1695" spans="26:26" x14ac:dyDescent="0.25">
      <c r="Z1695" s="17"/>
    </row>
    <row r="1696" spans="26:26" x14ac:dyDescent="0.25">
      <c r="Z1696" s="17"/>
    </row>
    <row r="1697" spans="26:26" x14ac:dyDescent="0.25">
      <c r="Z1697" s="17"/>
    </row>
    <row r="1698" spans="26:26" x14ac:dyDescent="0.25">
      <c r="Z1698" s="17"/>
    </row>
    <row r="1699" spans="26:26" x14ac:dyDescent="0.25">
      <c r="Z1699" s="17"/>
    </row>
    <row r="1700" spans="26:26" x14ac:dyDescent="0.25">
      <c r="Z1700" s="17"/>
    </row>
    <row r="1701" spans="26:26" x14ac:dyDescent="0.25">
      <c r="Z1701" s="17"/>
    </row>
    <row r="1702" spans="26:26" x14ac:dyDescent="0.25">
      <c r="Z1702" s="17"/>
    </row>
    <row r="1703" spans="26:26" x14ac:dyDescent="0.25">
      <c r="Z1703" s="17"/>
    </row>
    <row r="1704" spans="26:26" x14ac:dyDescent="0.25">
      <c r="Z1704" s="17"/>
    </row>
    <row r="1705" spans="26:26" x14ac:dyDescent="0.25">
      <c r="Z1705" s="17"/>
    </row>
    <row r="1706" spans="26:26" x14ac:dyDescent="0.25">
      <c r="Z1706" s="17"/>
    </row>
    <row r="1707" spans="26:26" x14ac:dyDescent="0.25">
      <c r="Z1707" s="17"/>
    </row>
    <row r="1708" spans="26:26" x14ac:dyDescent="0.25">
      <c r="Z1708" s="17"/>
    </row>
    <row r="1709" spans="26:26" x14ac:dyDescent="0.25">
      <c r="Z1709" s="17"/>
    </row>
    <row r="1710" spans="26:26" x14ac:dyDescent="0.25">
      <c r="Z1710" s="17"/>
    </row>
    <row r="1711" spans="26:26" x14ac:dyDescent="0.25">
      <c r="Z1711" s="17"/>
    </row>
    <row r="1712" spans="26:26" x14ac:dyDescent="0.25">
      <c r="Z1712" s="17"/>
    </row>
    <row r="1713" spans="26:26" x14ac:dyDescent="0.25">
      <c r="Z1713" s="17"/>
    </row>
    <row r="1714" spans="26:26" x14ac:dyDescent="0.25">
      <c r="Z1714" s="17"/>
    </row>
    <row r="1715" spans="26:26" x14ac:dyDescent="0.25">
      <c r="Z1715" s="17"/>
    </row>
    <row r="1716" spans="26:26" x14ac:dyDescent="0.25">
      <c r="Z1716" s="17"/>
    </row>
    <row r="1717" spans="26:26" x14ac:dyDescent="0.25">
      <c r="Z1717" s="17"/>
    </row>
    <row r="1718" spans="26:26" x14ac:dyDescent="0.25">
      <c r="Z1718" s="17"/>
    </row>
    <row r="1719" spans="26:26" x14ac:dyDescent="0.25">
      <c r="Z1719" s="17"/>
    </row>
    <row r="1720" spans="26:26" x14ac:dyDescent="0.25">
      <c r="Z1720" s="17"/>
    </row>
    <row r="1721" spans="26:26" x14ac:dyDescent="0.25">
      <c r="Z1721" s="17"/>
    </row>
    <row r="1722" spans="26:26" x14ac:dyDescent="0.25">
      <c r="Z1722" s="17"/>
    </row>
    <row r="1723" spans="26:26" x14ac:dyDescent="0.25">
      <c r="Z1723" s="17"/>
    </row>
    <row r="1724" spans="26:26" x14ac:dyDescent="0.25">
      <c r="Z1724" s="17"/>
    </row>
    <row r="1725" spans="26:26" x14ac:dyDescent="0.25">
      <c r="Z1725" s="17"/>
    </row>
    <row r="1726" spans="26:26" x14ac:dyDescent="0.25">
      <c r="Z1726" s="17"/>
    </row>
    <row r="1727" spans="26:26" x14ac:dyDescent="0.25">
      <c r="Z1727" s="17"/>
    </row>
    <row r="1728" spans="26:26" x14ac:dyDescent="0.25">
      <c r="Z1728" s="17"/>
    </row>
    <row r="1729" spans="26:26" x14ac:dyDescent="0.25">
      <c r="Z1729" s="17"/>
    </row>
    <row r="1730" spans="26:26" x14ac:dyDescent="0.25">
      <c r="Z1730" s="17"/>
    </row>
    <row r="1731" spans="26:26" x14ac:dyDescent="0.25">
      <c r="Z1731" s="17"/>
    </row>
    <row r="1732" spans="26:26" x14ac:dyDescent="0.25">
      <c r="Z1732" s="17"/>
    </row>
    <row r="1733" spans="26:26" x14ac:dyDescent="0.25">
      <c r="Z1733" s="17"/>
    </row>
    <row r="1734" spans="26:26" x14ac:dyDescent="0.25">
      <c r="Z1734" s="17"/>
    </row>
    <row r="1735" spans="26:26" x14ac:dyDescent="0.25">
      <c r="Z1735" s="17"/>
    </row>
    <row r="1736" spans="26:26" x14ac:dyDescent="0.25">
      <c r="Z1736" s="17"/>
    </row>
    <row r="1737" spans="26:26" x14ac:dyDescent="0.25">
      <c r="Z1737" s="17"/>
    </row>
    <row r="1738" spans="26:26" x14ac:dyDescent="0.25">
      <c r="Z1738" s="17"/>
    </row>
    <row r="1739" spans="26:26" x14ac:dyDescent="0.25">
      <c r="Z1739" s="17"/>
    </row>
    <row r="1740" spans="26:26" x14ac:dyDescent="0.25">
      <c r="Z1740" s="17"/>
    </row>
    <row r="1741" spans="26:26" x14ac:dyDescent="0.25">
      <c r="Z1741" s="17"/>
    </row>
    <row r="1742" spans="26:26" x14ac:dyDescent="0.25">
      <c r="Z1742" s="17"/>
    </row>
    <row r="1743" spans="26:26" x14ac:dyDescent="0.25">
      <c r="Z1743" s="17"/>
    </row>
    <row r="1744" spans="26:26" x14ac:dyDescent="0.25">
      <c r="Z1744" s="17"/>
    </row>
    <row r="1745" spans="26:26" x14ac:dyDescent="0.25">
      <c r="Z1745" s="17"/>
    </row>
    <row r="1746" spans="26:26" x14ac:dyDescent="0.25">
      <c r="Z1746" s="17"/>
    </row>
    <row r="1747" spans="26:26" x14ac:dyDescent="0.25">
      <c r="Z1747" s="17"/>
    </row>
    <row r="1748" spans="26:26" x14ac:dyDescent="0.25">
      <c r="Z1748" s="17"/>
    </row>
    <row r="1749" spans="26:26" x14ac:dyDescent="0.25">
      <c r="Z1749" s="17"/>
    </row>
    <row r="1750" spans="26:26" x14ac:dyDescent="0.25">
      <c r="Z1750" s="17"/>
    </row>
    <row r="1751" spans="26:26" x14ac:dyDescent="0.25">
      <c r="Z1751" s="17"/>
    </row>
    <row r="1752" spans="26:26" x14ac:dyDescent="0.25">
      <c r="Z1752" s="17"/>
    </row>
    <row r="1753" spans="26:26" x14ac:dyDescent="0.25">
      <c r="Z1753" s="17"/>
    </row>
    <row r="1754" spans="26:26" x14ac:dyDescent="0.25">
      <c r="Z1754" s="17"/>
    </row>
    <row r="1755" spans="26:26" x14ac:dyDescent="0.25">
      <c r="Z1755" s="17"/>
    </row>
    <row r="1756" spans="26:26" x14ac:dyDescent="0.25">
      <c r="Z1756" s="17"/>
    </row>
    <row r="1757" spans="26:26" x14ac:dyDescent="0.25">
      <c r="Z1757" s="17"/>
    </row>
    <row r="1758" spans="26:26" x14ac:dyDescent="0.25">
      <c r="Z1758" s="17"/>
    </row>
    <row r="1759" spans="26:26" x14ac:dyDescent="0.25">
      <c r="Z1759" s="17"/>
    </row>
    <row r="1760" spans="26:26" x14ac:dyDescent="0.25">
      <c r="Z1760" s="17"/>
    </row>
    <row r="1761" spans="26:26" x14ac:dyDescent="0.25">
      <c r="Z1761" s="17"/>
    </row>
    <row r="1762" spans="26:26" x14ac:dyDescent="0.25">
      <c r="Z1762" s="17"/>
    </row>
    <row r="1763" spans="26:26" x14ac:dyDescent="0.25">
      <c r="Z1763" s="17"/>
    </row>
    <row r="1764" spans="26:26" x14ac:dyDescent="0.25">
      <c r="Z1764" s="17"/>
    </row>
    <row r="1765" spans="26:26" x14ac:dyDescent="0.25">
      <c r="Z1765" s="17"/>
    </row>
    <row r="1766" spans="26:26" x14ac:dyDescent="0.25">
      <c r="Z1766" s="17"/>
    </row>
    <row r="1767" spans="26:26" x14ac:dyDescent="0.25">
      <c r="Z1767" s="17"/>
    </row>
    <row r="1768" spans="26:26" x14ac:dyDescent="0.25">
      <c r="Z1768" s="17"/>
    </row>
    <row r="1769" spans="26:26" x14ac:dyDescent="0.25">
      <c r="Z1769" s="17"/>
    </row>
    <row r="1770" spans="26:26" x14ac:dyDescent="0.25">
      <c r="Z1770" s="17"/>
    </row>
    <row r="1771" spans="26:26" x14ac:dyDescent="0.25">
      <c r="Z1771" s="17"/>
    </row>
    <row r="1772" spans="26:26" x14ac:dyDescent="0.25">
      <c r="Z1772" s="17"/>
    </row>
    <row r="1773" spans="26:26" x14ac:dyDescent="0.25">
      <c r="Z1773" s="17"/>
    </row>
    <row r="1774" spans="26:26" x14ac:dyDescent="0.25">
      <c r="Z1774" s="17"/>
    </row>
    <row r="1775" spans="26:26" x14ac:dyDescent="0.25">
      <c r="Z1775" s="17"/>
    </row>
    <row r="1776" spans="26:26" x14ac:dyDescent="0.25">
      <c r="Z1776" s="17"/>
    </row>
    <row r="1777" spans="26:26" x14ac:dyDescent="0.25">
      <c r="Z1777" s="17"/>
    </row>
    <row r="1778" spans="26:26" x14ac:dyDescent="0.25">
      <c r="Z1778" s="17"/>
    </row>
    <row r="1779" spans="26:26" x14ac:dyDescent="0.25">
      <c r="Z1779" s="17"/>
    </row>
    <row r="1780" spans="26:26" x14ac:dyDescent="0.25">
      <c r="Z1780" s="17"/>
    </row>
    <row r="1781" spans="26:26" x14ac:dyDescent="0.25">
      <c r="Z1781" s="17"/>
    </row>
    <row r="1782" spans="26:26" x14ac:dyDescent="0.25">
      <c r="Z1782" s="17"/>
    </row>
    <row r="1783" spans="26:26" x14ac:dyDescent="0.25">
      <c r="Z1783" s="17"/>
    </row>
    <row r="1784" spans="26:26" x14ac:dyDescent="0.25">
      <c r="Z1784" s="17"/>
    </row>
    <row r="1785" spans="26:26" x14ac:dyDescent="0.25">
      <c r="Z1785" s="17"/>
    </row>
    <row r="1786" spans="26:26" x14ac:dyDescent="0.25">
      <c r="Z1786" s="17"/>
    </row>
    <row r="1787" spans="26:26" x14ac:dyDescent="0.25">
      <c r="Z1787" s="17"/>
    </row>
    <row r="1788" spans="26:26" x14ac:dyDescent="0.25">
      <c r="Z1788" s="17"/>
    </row>
    <row r="1789" spans="26:26" x14ac:dyDescent="0.25">
      <c r="Z1789" s="17"/>
    </row>
    <row r="1790" spans="26:26" x14ac:dyDescent="0.25">
      <c r="Z1790" s="17"/>
    </row>
    <row r="1791" spans="26:26" x14ac:dyDescent="0.25">
      <c r="Z1791" s="17"/>
    </row>
    <row r="1792" spans="26:26" x14ac:dyDescent="0.25">
      <c r="Z1792" s="17"/>
    </row>
    <row r="1793" spans="26:26" x14ac:dyDescent="0.25">
      <c r="Z1793" s="17"/>
    </row>
    <row r="1794" spans="26:26" x14ac:dyDescent="0.25">
      <c r="Z1794" s="17"/>
    </row>
    <row r="1795" spans="26:26" x14ac:dyDescent="0.25">
      <c r="Z1795" s="17"/>
    </row>
    <row r="1796" spans="26:26" x14ac:dyDescent="0.25">
      <c r="Z1796" s="17"/>
    </row>
    <row r="1797" spans="26:26" x14ac:dyDescent="0.25">
      <c r="Z1797" s="17"/>
    </row>
    <row r="1798" spans="26:26" x14ac:dyDescent="0.25">
      <c r="Z1798" s="17"/>
    </row>
    <row r="1799" spans="26:26" x14ac:dyDescent="0.25">
      <c r="Z1799" s="17"/>
    </row>
    <row r="1800" spans="26:26" x14ac:dyDescent="0.25">
      <c r="Z1800" s="17"/>
    </row>
    <row r="1801" spans="26:26" x14ac:dyDescent="0.25">
      <c r="Z1801" s="17"/>
    </row>
    <row r="1802" spans="26:26" x14ac:dyDescent="0.25">
      <c r="Z1802" s="17"/>
    </row>
    <row r="1803" spans="26:26" x14ac:dyDescent="0.25">
      <c r="Z1803" s="17"/>
    </row>
    <row r="1804" spans="26:26" x14ac:dyDescent="0.25">
      <c r="Z1804" s="17"/>
    </row>
    <row r="1805" spans="26:26" x14ac:dyDescent="0.25">
      <c r="Z1805" s="17"/>
    </row>
    <row r="1806" spans="26:26" x14ac:dyDescent="0.25">
      <c r="Z1806" s="17"/>
    </row>
    <row r="1807" spans="26:26" x14ac:dyDescent="0.25">
      <c r="Z1807" s="17"/>
    </row>
    <row r="1808" spans="26:26" x14ac:dyDescent="0.25">
      <c r="Z1808" s="17"/>
    </row>
    <row r="1809" spans="26:26" x14ac:dyDescent="0.25">
      <c r="Z1809" s="17"/>
    </row>
    <row r="1810" spans="26:26" x14ac:dyDescent="0.25">
      <c r="Z1810" s="17"/>
    </row>
    <row r="1811" spans="26:26" x14ac:dyDescent="0.25">
      <c r="Z1811" s="17"/>
    </row>
    <row r="1812" spans="26:26" x14ac:dyDescent="0.25">
      <c r="Z1812" s="17"/>
    </row>
    <row r="1813" spans="26:26" x14ac:dyDescent="0.25">
      <c r="Z1813" s="17"/>
    </row>
    <row r="1814" spans="26:26" x14ac:dyDescent="0.25">
      <c r="Z1814" s="17"/>
    </row>
    <row r="1815" spans="26:26" x14ac:dyDescent="0.25">
      <c r="Z1815" s="17"/>
    </row>
    <row r="1816" spans="26:26" x14ac:dyDescent="0.25">
      <c r="Z1816" s="17"/>
    </row>
    <row r="1817" spans="26:26" x14ac:dyDescent="0.25">
      <c r="Z1817" s="17"/>
    </row>
    <row r="1818" spans="26:26" x14ac:dyDescent="0.25">
      <c r="Z1818" s="17"/>
    </row>
    <row r="1819" spans="26:26" x14ac:dyDescent="0.25">
      <c r="Z1819" s="17"/>
    </row>
    <row r="1820" spans="26:26" x14ac:dyDescent="0.25">
      <c r="Z1820" s="17"/>
    </row>
    <row r="1821" spans="26:26" x14ac:dyDescent="0.25">
      <c r="Z1821" s="17"/>
    </row>
    <row r="1822" spans="26:26" x14ac:dyDescent="0.25">
      <c r="Z1822" s="17"/>
    </row>
    <row r="1823" spans="26:26" x14ac:dyDescent="0.25">
      <c r="Z1823" s="17"/>
    </row>
    <row r="1824" spans="26:26" x14ac:dyDescent="0.25">
      <c r="Z1824" s="17"/>
    </row>
    <row r="1825" spans="26:26" x14ac:dyDescent="0.25">
      <c r="Z1825" s="17"/>
    </row>
    <row r="1826" spans="26:26" x14ac:dyDescent="0.25">
      <c r="Z1826" s="17"/>
    </row>
    <row r="1827" spans="26:26" x14ac:dyDescent="0.25">
      <c r="Z1827" s="17"/>
    </row>
    <row r="1828" spans="26:26" x14ac:dyDescent="0.25">
      <c r="Z1828" s="17"/>
    </row>
    <row r="1829" spans="26:26" x14ac:dyDescent="0.25">
      <c r="Z1829" s="17"/>
    </row>
    <row r="1830" spans="26:26" x14ac:dyDescent="0.25">
      <c r="Z1830" s="17"/>
    </row>
    <row r="1831" spans="26:26" x14ac:dyDescent="0.25">
      <c r="Z1831" s="17"/>
    </row>
    <row r="1832" spans="26:26" x14ac:dyDescent="0.25">
      <c r="Z1832" s="17"/>
    </row>
    <row r="1833" spans="26:26" x14ac:dyDescent="0.25">
      <c r="Z1833" s="17"/>
    </row>
    <row r="1834" spans="26:26" x14ac:dyDescent="0.25">
      <c r="Z1834" s="17"/>
    </row>
    <row r="1835" spans="26:26" x14ac:dyDescent="0.25">
      <c r="Z1835" s="17"/>
    </row>
    <row r="1836" spans="26:26" x14ac:dyDescent="0.25">
      <c r="Z1836" s="17"/>
    </row>
    <row r="1837" spans="26:26" x14ac:dyDescent="0.25">
      <c r="Z1837" s="17"/>
    </row>
    <row r="1838" spans="26:26" x14ac:dyDescent="0.25">
      <c r="Z1838" s="17"/>
    </row>
    <row r="1839" spans="26:26" x14ac:dyDescent="0.25">
      <c r="Z1839" s="17"/>
    </row>
    <row r="1840" spans="26:26" x14ac:dyDescent="0.25">
      <c r="Z1840" s="17"/>
    </row>
    <row r="1841" spans="26:26" x14ac:dyDescent="0.25">
      <c r="Z1841" s="17"/>
    </row>
    <row r="1842" spans="26:26" x14ac:dyDescent="0.25">
      <c r="Z1842" s="17"/>
    </row>
    <row r="1843" spans="26:26" x14ac:dyDescent="0.25">
      <c r="Z1843" s="17"/>
    </row>
    <row r="1844" spans="26:26" x14ac:dyDescent="0.25">
      <c r="Z1844" s="17"/>
    </row>
    <row r="1845" spans="26:26" x14ac:dyDescent="0.25">
      <c r="Z1845" s="17"/>
    </row>
    <row r="1846" spans="26:26" x14ac:dyDescent="0.25">
      <c r="Z1846" s="17"/>
    </row>
    <row r="1847" spans="26:26" x14ac:dyDescent="0.25">
      <c r="Z1847" s="17"/>
    </row>
    <row r="1848" spans="26:26" x14ac:dyDescent="0.25">
      <c r="Z1848" s="17"/>
    </row>
    <row r="1849" spans="26:26" x14ac:dyDescent="0.25">
      <c r="Z1849" s="17"/>
    </row>
    <row r="1850" spans="26:26" x14ac:dyDescent="0.25">
      <c r="Z1850" s="17"/>
    </row>
    <row r="1851" spans="26:26" x14ac:dyDescent="0.25">
      <c r="Z1851" s="17"/>
    </row>
    <row r="1852" spans="26:26" x14ac:dyDescent="0.25">
      <c r="Z1852" s="17"/>
    </row>
    <row r="1853" spans="26:26" x14ac:dyDescent="0.25">
      <c r="Z1853" s="17"/>
    </row>
    <row r="1854" spans="26:26" x14ac:dyDescent="0.25">
      <c r="Z1854" s="17"/>
    </row>
    <row r="1855" spans="26:26" x14ac:dyDescent="0.25">
      <c r="Z1855" s="17"/>
    </row>
    <row r="1856" spans="26:26" x14ac:dyDescent="0.25">
      <c r="Z1856" s="17"/>
    </row>
    <row r="1857" spans="26:26" x14ac:dyDescent="0.25">
      <c r="Z1857" s="17"/>
    </row>
    <row r="1858" spans="26:26" x14ac:dyDescent="0.25">
      <c r="Z1858" s="17"/>
    </row>
    <row r="1859" spans="26:26" x14ac:dyDescent="0.25">
      <c r="Z1859" s="17"/>
    </row>
    <row r="1860" spans="26:26" x14ac:dyDescent="0.25">
      <c r="Z1860" s="17"/>
    </row>
    <row r="1861" spans="26:26" x14ac:dyDescent="0.25">
      <c r="Z1861" s="17"/>
    </row>
    <row r="1862" spans="26:26" x14ac:dyDescent="0.25">
      <c r="Z1862" s="17"/>
    </row>
    <row r="1863" spans="26:26" x14ac:dyDescent="0.25">
      <c r="Z1863" s="17"/>
    </row>
    <row r="1864" spans="26:26" x14ac:dyDescent="0.25">
      <c r="Z1864" s="17"/>
    </row>
    <row r="1865" spans="26:26" x14ac:dyDescent="0.25">
      <c r="Z1865" s="17"/>
    </row>
    <row r="1866" spans="26:26" x14ac:dyDescent="0.25">
      <c r="Z1866" s="17"/>
    </row>
    <row r="1867" spans="26:26" x14ac:dyDescent="0.25">
      <c r="Z1867" s="17"/>
    </row>
    <row r="1868" spans="26:26" x14ac:dyDescent="0.25">
      <c r="Z1868" s="17"/>
    </row>
    <row r="1869" spans="26:26" x14ac:dyDescent="0.25">
      <c r="Z1869" s="17"/>
    </row>
    <row r="1870" spans="26:26" x14ac:dyDescent="0.25">
      <c r="Z1870" s="17"/>
    </row>
    <row r="1871" spans="26:26" x14ac:dyDescent="0.25">
      <c r="Z1871" s="17"/>
    </row>
    <row r="1872" spans="26:26" x14ac:dyDescent="0.25">
      <c r="Z1872" s="17"/>
    </row>
    <row r="1873" spans="26:26" x14ac:dyDescent="0.25">
      <c r="Z1873" s="17"/>
    </row>
    <row r="1874" spans="26:26" x14ac:dyDescent="0.25">
      <c r="Z1874" s="17"/>
    </row>
    <row r="1875" spans="26:26" x14ac:dyDescent="0.25">
      <c r="Z1875" s="17"/>
    </row>
    <row r="1876" spans="26:26" x14ac:dyDescent="0.25">
      <c r="Z1876" s="17"/>
    </row>
    <row r="1877" spans="26:26" x14ac:dyDescent="0.25">
      <c r="Z1877" s="17"/>
    </row>
    <row r="1878" spans="26:26" x14ac:dyDescent="0.25">
      <c r="Z1878" s="17"/>
    </row>
    <row r="1879" spans="26:26" x14ac:dyDescent="0.25">
      <c r="Z1879" s="17"/>
    </row>
    <row r="1880" spans="26:26" x14ac:dyDescent="0.25">
      <c r="Z1880" s="17"/>
    </row>
    <row r="1881" spans="26:26" x14ac:dyDescent="0.25">
      <c r="Z1881" s="17"/>
    </row>
    <row r="1882" spans="26:26" x14ac:dyDescent="0.25">
      <c r="Z1882" s="17"/>
    </row>
    <row r="1883" spans="26:26" x14ac:dyDescent="0.25">
      <c r="Z1883" s="17"/>
    </row>
    <row r="1884" spans="26:26" x14ac:dyDescent="0.25">
      <c r="Z1884" s="17"/>
    </row>
    <row r="1885" spans="26:26" x14ac:dyDescent="0.25">
      <c r="Z1885" s="17"/>
    </row>
    <row r="1886" spans="26:26" x14ac:dyDescent="0.25">
      <c r="Z1886" s="17"/>
    </row>
    <row r="1887" spans="26:26" x14ac:dyDescent="0.25">
      <c r="Z1887" s="17"/>
    </row>
    <row r="1888" spans="26:26" x14ac:dyDescent="0.25">
      <c r="Z1888" s="17"/>
    </row>
    <row r="1889" spans="26:26" x14ac:dyDescent="0.25">
      <c r="Z1889" s="17"/>
    </row>
    <row r="1890" spans="26:26" x14ac:dyDescent="0.25">
      <c r="Z1890" s="17"/>
    </row>
    <row r="1891" spans="26:26" x14ac:dyDescent="0.25">
      <c r="Z1891" s="17"/>
    </row>
    <row r="1892" spans="26:26" x14ac:dyDescent="0.25">
      <c r="Z1892" s="17"/>
    </row>
    <row r="1893" spans="26:26" x14ac:dyDescent="0.25">
      <c r="Z1893" s="17"/>
    </row>
    <row r="1894" spans="26:26" x14ac:dyDescent="0.25">
      <c r="Z1894" s="17"/>
    </row>
    <row r="1895" spans="26:26" x14ac:dyDescent="0.25">
      <c r="Z1895" s="17"/>
    </row>
    <row r="1896" spans="26:26" x14ac:dyDescent="0.25">
      <c r="Z1896" s="17"/>
    </row>
    <row r="1897" spans="26:26" x14ac:dyDescent="0.25">
      <c r="Z1897" s="17"/>
    </row>
    <row r="1898" spans="26:26" x14ac:dyDescent="0.25">
      <c r="Z1898" s="17"/>
    </row>
    <row r="1899" spans="26:26" x14ac:dyDescent="0.25">
      <c r="Z1899" s="17"/>
    </row>
    <row r="1900" spans="26:26" x14ac:dyDescent="0.25">
      <c r="Z1900" s="17"/>
    </row>
    <row r="1901" spans="26:26" x14ac:dyDescent="0.25">
      <c r="Z1901" s="17"/>
    </row>
    <row r="1902" spans="26:26" x14ac:dyDescent="0.25">
      <c r="Z1902" s="17"/>
    </row>
    <row r="1903" spans="26:26" x14ac:dyDescent="0.25">
      <c r="Z1903" s="17"/>
    </row>
    <row r="1904" spans="26:26" x14ac:dyDescent="0.25">
      <c r="Z1904" s="17"/>
    </row>
    <row r="1905" spans="26:26" x14ac:dyDescent="0.25">
      <c r="Z1905" s="17"/>
    </row>
    <row r="1906" spans="26:26" x14ac:dyDescent="0.25">
      <c r="Z1906" s="17"/>
    </row>
    <row r="1907" spans="26:26" x14ac:dyDescent="0.25">
      <c r="Z1907" s="17"/>
    </row>
    <row r="1908" spans="26:26" x14ac:dyDescent="0.25">
      <c r="Z1908" s="17"/>
    </row>
    <row r="1909" spans="26:26" x14ac:dyDescent="0.25">
      <c r="Z1909" s="17"/>
    </row>
    <row r="1910" spans="26:26" x14ac:dyDescent="0.25">
      <c r="Z1910" s="17"/>
    </row>
    <row r="1911" spans="26:26" x14ac:dyDescent="0.25">
      <c r="Z1911" s="17"/>
    </row>
    <row r="1912" spans="26:26" x14ac:dyDescent="0.25">
      <c r="Z1912" s="17"/>
    </row>
    <row r="1913" spans="26:26" x14ac:dyDescent="0.25">
      <c r="Z1913" s="17"/>
    </row>
    <row r="1914" spans="26:26" x14ac:dyDescent="0.25">
      <c r="Z1914" s="17"/>
    </row>
    <row r="1915" spans="26:26" x14ac:dyDescent="0.25">
      <c r="Z1915" s="17"/>
    </row>
    <row r="1916" spans="26:26" x14ac:dyDescent="0.25">
      <c r="Z1916" s="17"/>
    </row>
    <row r="1917" spans="26:26" x14ac:dyDescent="0.25">
      <c r="Z1917" s="17"/>
    </row>
    <row r="1918" spans="26:26" x14ac:dyDescent="0.25">
      <c r="Z1918" s="17"/>
    </row>
    <row r="1919" spans="26:26" x14ac:dyDescent="0.25">
      <c r="Z1919" s="17"/>
    </row>
    <row r="1920" spans="26:26" x14ac:dyDescent="0.25">
      <c r="Z1920" s="17"/>
    </row>
    <row r="1921" spans="26:26" x14ac:dyDescent="0.25">
      <c r="Z1921" s="17"/>
    </row>
    <row r="1922" spans="26:26" x14ac:dyDescent="0.25">
      <c r="Z1922" s="17"/>
    </row>
    <row r="1923" spans="26:26" x14ac:dyDescent="0.25">
      <c r="Z1923" s="17"/>
    </row>
    <row r="1924" spans="26:26" x14ac:dyDescent="0.25">
      <c r="Z1924" s="17"/>
    </row>
    <row r="1925" spans="26:26" x14ac:dyDescent="0.25">
      <c r="Z1925" s="17"/>
    </row>
    <row r="1926" spans="26:26" x14ac:dyDescent="0.25">
      <c r="Z1926" s="17"/>
    </row>
    <row r="1927" spans="26:26" x14ac:dyDescent="0.25">
      <c r="Z1927" s="17"/>
    </row>
    <row r="1928" spans="26:26" x14ac:dyDescent="0.25">
      <c r="Z1928" s="17"/>
    </row>
    <row r="1929" spans="26:26" x14ac:dyDescent="0.25">
      <c r="Z1929" s="17"/>
    </row>
    <row r="1930" spans="26:26" x14ac:dyDescent="0.25">
      <c r="Z1930" s="17"/>
    </row>
    <row r="1931" spans="26:26" x14ac:dyDescent="0.25">
      <c r="Z1931" s="17"/>
    </row>
    <row r="1932" spans="26:26" x14ac:dyDescent="0.25">
      <c r="Z1932" s="17"/>
    </row>
    <row r="1933" spans="26:26" x14ac:dyDescent="0.25">
      <c r="Z1933" s="17"/>
    </row>
    <row r="1934" spans="26:26" x14ac:dyDescent="0.25">
      <c r="Z1934" s="17"/>
    </row>
    <row r="1935" spans="26:26" x14ac:dyDescent="0.25">
      <c r="Z1935" s="17"/>
    </row>
    <row r="1936" spans="26:26" x14ac:dyDescent="0.25">
      <c r="Z1936" s="17"/>
    </row>
    <row r="1937" spans="26:26" x14ac:dyDescent="0.25">
      <c r="Z1937" s="17"/>
    </row>
    <row r="1938" spans="26:26" x14ac:dyDescent="0.25">
      <c r="Z1938" s="17"/>
    </row>
    <row r="1939" spans="26:26" x14ac:dyDescent="0.25">
      <c r="Z1939" s="17"/>
    </row>
    <row r="1940" spans="26:26" x14ac:dyDescent="0.25">
      <c r="Z1940" s="17"/>
    </row>
    <row r="1941" spans="26:26" x14ac:dyDescent="0.25">
      <c r="Z1941" s="17"/>
    </row>
    <row r="1942" spans="26:26" x14ac:dyDescent="0.25">
      <c r="Z1942" s="17"/>
    </row>
    <row r="1943" spans="26:26" x14ac:dyDescent="0.25">
      <c r="Z1943" s="17"/>
    </row>
    <row r="1944" spans="26:26" x14ac:dyDescent="0.25">
      <c r="Z1944" s="17"/>
    </row>
    <row r="1945" spans="26:26" x14ac:dyDescent="0.25">
      <c r="Z1945" s="17"/>
    </row>
    <row r="1946" spans="26:26" x14ac:dyDescent="0.25">
      <c r="Z1946" s="17"/>
    </row>
    <row r="1947" spans="26:26" x14ac:dyDescent="0.25">
      <c r="Z1947" s="17"/>
    </row>
    <row r="1948" spans="26:26" x14ac:dyDescent="0.25">
      <c r="Z1948" s="17"/>
    </row>
    <row r="1949" spans="26:26" x14ac:dyDescent="0.25">
      <c r="Z1949" s="17"/>
    </row>
    <row r="1950" spans="26:26" x14ac:dyDescent="0.25">
      <c r="Z1950" s="17"/>
    </row>
    <row r="1951" spans="26:26" x14ac:dyDescent="0.25">
      <c r="Z1951" s="17"/>
    </row>
    <row r="1952" spans="26:26" x14ac:dyDescent="0.25">
      <c r="Z1952" s="17"/>
    </row>
    <row r="1953" spans="26:26" x14ac:dyDescent="0.25">
      <c r="Z1953" s="17"/>
    </row>
    <row r="1954" spans="26:26" x14ac:dyDescent="0.25">
      <c r="Z1954" s="17"/>
    </row>
    <row r="1955" spans="26:26" x14ac:dyDescent="0.25">
      <c r="Z1955" s="17"/>
    </row>
    <row r="1956" spans="26:26" x14ac:dyDescent="0.25">
      <c r="Z1956" s="17"/>
    </row>
    <row r="1957" spans="26:26" x14ac:dyDescent="0.25">
      <c r="Z1957" s="17"/>
    </row>
    <row r="1958" spans="26:26" x14ac:dyDescent="0.25">
      <c r="Z1958" s="17"/>
    </row>
    <row r="1959" spans="26:26" x14ac:dyDescent="0.25">
      <c r="Z1959" s="17"/>
    </row>
    <row r="1960" spans="26:26" x14ac:dyDescent="0.25">
      <c r="Z1960" s="17"/>
    </row>
    <row r="1961" spans="26:26" x14ac:dyDescent="0.25">
      <c r="Z1961" s="17"/>
    </row>
    <row r="1962" spans="26:26" x14ac:dyDescent="0.25">
      <c r="Z1962" s="17"/>
    </row>
    <row r="1963" spans="26:26" x14ac:dyDescent="0.25">
      <c r="Z1963" s="17"/>
    </row>
    <row r="1964" spans="26:26" x14ac:dyDescent="0.25">
      <c r="Z1964" s="17"/>
    </row>
    <row r="1965" spans="26:26" x14ac:dyDescent="0.25">
      <c r="Z1965" s="17"/>
    </row>
    <row r="1966" spans="26:26" x14ac:dyDescent="0.25">
      <c r="Z1966" s="17"/>
    </row>
    <row r="1967" spans="26:26" x14ac:dyDescent="0.25">
      <c r="Z1967" s="17"/>
    </row>
    <row r="1968" spans="26:26" x14ac:dyDescent="0.25">
      <c r="Z1968" s="17"/>
    </row>
    <row r="1969" spans="26:26" x14ac:dyDescent="0.25">
      <c r="Z1969" s="17"/>
    </row>
    <row r="1970" spans="26:26" x14ac:dyDescent="0.25">
      <c r="Z1970" s="17"/>
    </row>
    <row r="1971" spans="26:26" x14ac:dyDescent="0.25">
      <c r="Z1971" s="17"/>
    </row>
    <row r="1972" spans="26:26" x14ac:dyDescent="0.25">
      <c r="Z1972" s="17"/>
    </row>
    <row r="1973" spans="26:26" x14ac:dyDescent="0.25">
      <c r="Z1973" s="17"/>
    </row>
    <row r="1974" spans="26:26" x14ac:dyDescent="0.25">
      <c r="Z1974" s="17"/>
    </row>
    <row r="1975" spans="26:26" x14ac:dyDescent="0.25">
      <c r="Z1975" s="17"/>
    </row>
    <row r="1976" spans="26:26" x14ac:dyDescent="0.25">
      <c r="Z1976" s="17"/>
    </row>
    <row r="1977" spans="26:26" x14ac:dyDescent="0.25">
      <c r="Z1977" s="17"/>
    </row>
    <row r="1978" spans="26:26" x14ac:dyDescent="0.25">
      <c r="Z1978" s="17"/>
    </row>
    <row r="1979" spans="26:26" x14ac:dyDescent="0.25">
      <c r="Z1979" s="17"/>
    </row>
    <row r="1980" spans="26:26" x14ac:dyDescent="0.25">
      <c r="Z1980" s="17"/>
    </row>
    <row r="1981" spans="26:26" x14ac:dyDescent="0.25">
      <c r="Z1981" s="17"/>
    </row>
    <row r="1982" spans="26:26" x14ac:dyDescent="0.25">
      <c r="Z1982" s="17"/>
    </row>
    <row r="1983" spans="26:26" x14ac:dyDescent="0.25">
      <c r="Z1983" s="17"/>
    </row>
    <row r="1984" spans="26:26" x14ac:dyDescent="0.25">
      <c r="Z1984" s="17"/>
    </row>
    <row r="1985" spans="26:26" x14ac:dyDescent="0.25">
      <c r="Z1985" s="17"/>
    </row>
    <row r="1986" spans="26:26" x14ac:dyDescent="0.25">
      <c r="Z1986" s="17"/>
    </row>
    <row r="1987" spans="26:26" x14ac:dyDescent="0.25">
      <c r="Z1987" s="17"/>
    </row>
    <row r="1988" spans="26:26" x14ac:dyDescent="0.25">
      <c r="Z1988" s="17"/>
    </row>
    <row r="1989" spans="26:26" x14ac:dyDescent="0.25">
      <c r="Z1989" s="17"/>
    </row>
    <row r="1990" spans="26:26" x14ac:dyDescent="0.25">
      <c r="Z1990" s="17"/>
    </row>
    <row r="1991" spans="26:26" x14ac:dyDescent="0.25">
      <c r="Z1991" s="17"/>
    </row>
    <row r="1992" spans="26:26" x14ac:dyDescent="0.25">
      <c r="Z1992" s="17"/>
    </row>
    <row r="1993" spans="26:26" x14ac:dyDescent="0.25">
      <c r="Z1993" s="17"/>
    </row>
    <row r="1994" spans="26:26" x14ac:dyDescent="0.25">
      <c r="Z1994" s="17"/>
    </row>
    <row r="1995" spans="26:26" x14ac:dyDescent="0.25">
      <c r="Z1995" s="17"/>
    </row>
    <row r="1996" spans="26:26" x14ac:dyDescent="0.25">
      <c r="Z1996" s="17"/>
    </row>
    <row r="1997" spans="26:26" x14ac:dyDescent="0.25">
      <c r="Z1997" s="17"/>
    </row>
    <row r="1998" spans="26:26" x14ac:dyDescent="0.25">
      <c r="Z1998" s="17"/>
    </row>
    <row r="1999" spans="26:26" x14ac:dyDescent="0.25">
      <c r="Z1999" s="17"/>
    </row>
    <row r="2000" spans="26:26" x14ac:dyDescent="0.25">
      <c r="Z2000" s="17"/>
    </row>
    <row r="2001" spans="26:26" x14ac:dyDescent="0.25">
      <c r="Z2001" s="17"/>
    </row>
    <row r="2002" spans="26:26" x14ac:dyDescent="0.25">
      <c r="Z2002" s="17"/>
    </row>
    <row r="2003" spans="26:26" x14ac:dyDescent="0.25">
      <c r="Z2003" s="17"/>
    </row>
    <row r="2004" spans="26:26" x14ac:dyDescent="0.25">
      <c r="Z2004" s="17"/>
    </row>
    <row r="2005" spans="26:26" x14ac:dyDescent="0.25">
      <c r="Z2005" s="17"/>
    </row>
    <row r="2006" spans="26:26" x14ac:dyDescent="0.25">
      <c r="Z2006" s="17"/>
    </row>
    <row r="2007" spans="26:26" x14ac:dyDescent="0.25">
      <c r="Z2007" s="17"/>
    </row>
    <row r="2008" spans="26:26" x14ac:dyDescent="0.25">
      <c r="Z2008" s="17"/>
    </row>
    <row r="2009" spans="26:26" x14ac:dyDescent="0.25">
      <c r="Z2009" s="17"/>
    </row>
    <row r="2010" spans="26:26" x14ac:dyDescent="0.25">
      <c r="Z2010" s="17"/>
    </row>
    <row r="2011" spans="26:26" x14ac:dyDescent="0.25">
      <c r="Z2011" s="17"/>
    </row>
    <row r="2012" spans="26:26" x14ac:dyDescent="0.25">
      <c r="Z2012" s="17"/>
    </row>
    <row r="2013" spans="26:26" x14ac:dyDescent="0.25">
      <c r="Z2013" s="17"/>
    </row>
    <row r="2014" spans="26:26" x14ac:dyDescent="0.25">
      <c r="Z2014" s="17"/>
    </row>
    <row r="2015" spans="26:26" x14ac:dyDescent="0.25">
      <c r="Z2015" s="17"/>
    </row>
    <row r="2016" spans="26:26" x14ac:dyDescent="0.25">
      <c r="Z2016" s="17"/>
    </row>
    <row r="2017" spans="26:26" x14ac:dyDescent="0.25">
      <c r="Z2017" s="17"/>
    </row>
    <row r="2018" spans="26:26" x14ac:dyDescent="0.25">
      <c r="Z2018" s="17"/>
    </row>
    <row r="2019" spans="26:26" x14ac:dyDescent="0.25">
      <c r="Z2019" s="17"/>
    </row>
    <row r="2020" spans="26:26" x14ac:dyDescent="0.25">
      <c r="Z2020" s="17"/>
    </row>
    <row r="2021" spans="26:26" x14ac:dyDescent="0.25">
      <c r="Z2021" s="17"/>
    </row>
    <row r="2022" spans="26:26" x14ac:dyDescent="0.25">
      <c r="Z2022" s="17"/>
    </row>
    <row r="2023" spans="26:26" x14ac:dyDescent="0.25">
      <c r="Z2023" s="17"/>
    </row>
    <row r="2024" spans="26:26" x14ac:dyDescent="0.25">
      <c r="Z2024" s="17"/>
    </row>
    <row r="2025" spans="26:26" x14ac:dyDescent="0.25">
      <c r="Z2025" s="17"/>
    </row>
    <row r="2026" spans="26:26" x14ac:dyDescent="0.25">
      <c r="Z2026" s="17"/>
    </row>
    <row r="2027" spans="26:26" x14ac:dyDescent="0.25">
      <c r="Z2027" s="17"/>
    </row>
    <row r="2028" spans="26:26" x14ac:dyDescent="0.25">
      <c r="Z2028" s="17"/>
    </row>
    <row r="2029" spans="26:26" x14ac:dyDescent="0.25">
      <c r="Z2029" s="17"/>
    </row>
    <row r="2030" spans="26:26" x14ac:dyDescent="0.25">
      <c r="Z2030" s="17"/>
    </row>
    <row r="2031" spans="26:26" x14ac:dyDescent="0.25">
      <c r="Z2031" s="17"/>
    </row>
    <row r="2032" spans="26:26" x14ac:dyDescent="0.25">
      <c r="Z2032" s="17"/>
    </row>
    <row r="2033" spans="26:26" x14ac:dyDescent="0.25">
      <c r="Z2033" s="17"/>
    </row>
    <row r="2034" spans="26:26" x14ac:dyDescent="0.25">
      <c r="Z2034" s="17"/>
    </row>
    <row r="2035" spans="26:26" x14ac:dyDescent="0.25">
      <c r="Z2035" s="17"/>
    </row>
    <row r="2036" spans="26:26" x14ac:dyDescent="0.25">
      <c r="Z2036" s="17"/>
    </row>
    <row r="2037" spans="26:26" x14ac:dyDescent="0.25">
      <c r="Z2037" s="17"/>
    </row>
    <row r="2038" spans="26:26" x14ac:dyDescent="0.25">
      <c r="Z2038" s="17"/>
    </row>
    <row r="2039" spans="26:26" x14ac:dyDescent="0.25">
      <c r="Z2039" s="17"/>
    </row>
    <row r="2040" spans="26:26" x14ac:dyDescent="0.25">
      <c r="Z2040" s="17"/>
    </row>
    <row r="2041" spans="26:26" x14ac:dyDescent="0.25">
      <c r="Z2041" s="17"/>
    </row>
    <row r="2042" spans="26:26" x14ac:dyDescent="0.25">
      <c r="Z2042" s="17"/>
    </row>
    <row r="2043" spans="26:26" x14ac:dyDescent="0.25">
      <c r="Z2043" s="17"/>
    </row>
    <row r="2044" spans="26:26" x14ac:dyDescent="0.25">
      <c r="Z2044" s="17"/>
    </row>
    <row r="2045" spans="26:26" x14ac:dyDescent="0.25">
      <c r="Z2045" s="17"/>
    </row>
    <row r="2046" spans="26:26" x14ac:dyDescent="0.25">
      <c r="Z2046" s="17"/>
    </row>
    <row r="2047" spans="26:26" x14ac:dyDescent="0.25">
      <c r="Z2047" s="17"/>
    </row>
    <row r="2048" spans="26:26" x14ac:dyDescent="0.25">
      <c r="Z2048" s="17"/>
    </row>
    <row r="2049" spans="26:26" x14ac:dyDescent="0.25">
      <c r="Z2049" s="17"/>
    </row>
    <row r="2050" spans="26:26" x14ac:dyDescent="0.25">
      <c r="Z2050" s="17"/>
    </row>
    <row r="2051" spans="26:26" x14ac:dyDescent="0.25">
      <c r="Z2051" s="17"/>
    </row>
    <row r="2052" spans="26:26" x14ac:dyDescent="0.25">
      <c r="Z2052" s="17"/>
    </row>
    <row r="2053" spans="26:26" x14ac:dyDescent="0.25">
      <c r="Z2053" s="17"/>
    </row>
    <row r="2054" spans="26:26" x14ac:dyDescent="0.25">
      <c r="Z2054" s="17"/>
    </row>
    <row r="2055" spans="26:26" x14ac:dyDescent="0.25">
      <c r="Z2055" s="17"/>
    </row>
    <row r="2056" spans="26:26" x14ac:dyDescent="0.25">
      <c r="Z2056" s="17"/>
    </row>
    <row r="2057" spans="26:26" x14ac:dyDescent="0.25">
      <c r="Z2057" s="17"/>
    </row>
    <row r="2058" spans="26:26" x14ac:dyDescent="0.25">
      <c r="Z2058" s="17"/>
    </row>
    <row r="2059" spans="26:26" x14ac:dyDescent="0.25">
      <c r="Z2059" s="17"/>
    </row>
    <row r="2060" spans="26:26" x14ac:dyDescent="0.25">
      <c r="Z2060" s="17"/>
    </row>
    <row r="2061" spans="26:26" x14ac:dyDescent="0.25">
      <c r="Z2061" s="17"/>
    </row>
    <row r="2062" spans="26:26" x14ac:dyDescent="0.25">
      <c r="Z2062" s="17"/>
    </row>
    <row r="2063" spans="26:26" x14ac:dyDescent="0.25">
      <c r="Z2063" s="17"/>
    </row>
    <row r="2064" spans="26:26" x14ac:dyDescent="0.25">
      <c r="Z2064" s="17"/>
    </row>
    <row r="2065" spans="26:26" x14ac:dyDescent="0.25">
      <c r="Z2065" s="17"/>
    </row>
    <row r="2066" spans="26:26" x14ac:dyDescent="0.25">
      <c r="Z2066" s="17"/>
    </row>
    <row r="2067" spans="26:26" x14ac:dyDescent="0.25">
      <c r="Z2067" s="17"/>
    </row>
    <row r="2068" spans="26:26" x14ac:dyDescent="0.25">
      <c r="Z2068" s="17"/>
    </row>
    <row r="2069" spans="26:26" x14ac:dyDescent="0.25">
      <c r="Z2069" s="17"/>
    </row>
    <row r="2070" spans="26:26" x14ac:dyDescent="0.25">
      <c r="Z2070" s="17"/>
    </row>
    <row r="2071" spans="26:26" x14ac:dyDescent="0.25">
      <c r="Z2071" s="17"/>
    </row>
    <row r="2072" spans="26:26" x14ac:dyDescent="0.25">
      <c r="Z2072" s="17"/>
    </row>
    <row r="2073" spans="26:26" x14ac:dyDescent="0.25">
      <c r="Z2073" s="17"/>
    </row>
    <row r="2074" spans="26:26" x14ac:dyDescent="0.25">
      <c r="Z2074" s="17"/>
    </row>
    <row r="2075" spans="26:26" x14ac:dyDescent="0.25">
      <c r="Z2075" s="17"/>
    </row>
    <row r="2076" spans="26:26" x14ac:dyDescent="0.25">
      <c r="Z2076" s="17"/>
    </row>
    <row r="2077" spans="26:26" x14ac:dyDescent="0.25">
      <c r="Z2077" s="17"/>
    </row>
    <row r="2078" spans="26:26" x14ac:dyDescent="0.25">
      <c r="Z2078" s="17"/>
    </row>
    <row r="2079" spans="26:26" x14ac:dyDescent="0.25">
      <c r="Z2079" s="17"/>
    </row>
    <row r="2080" spans="26:26" x14ac:dyDescent="0.25">
      <c r="Z2080" s="17"/>
    </row>
    <row r="2081" spans="26:26" x14ac:dyDescent="0.25">
      <c r="Z2081" s="17"/>
    </row>
    <row r="2082" spans="26:26" x14ac:dyDescent="0.25">
      <c r="Z2082" s="17"/>
    </row>
    <row r="2083" spans="26:26" x14ac:dyDescent="0.25">
      <c r="Z2083" s="17"/>
    </row>
    <row r="2084" spans="26:26" x14ac:dyDescent="0.25">
      <c r="Z2084" s="17"/>
    </row>
    <row r="2085" spans="26:26" x14ac:dyDescent="0.25">
      <c r="Z2085" s="17"/>
    </row>
    <row r="2086" spans="26:26" x14ac:dyDescent="0.25">
      <c r="Z2086" s="17"/>
    </row>
    <row r="2087" spans="26:26" x14ac:dyDescent="0.25">
      <c r="Z2087" s="17"/>
    </row>
    <row r="2088" spans="26:26" x14ac:dyDescent="0.25">
      <c r="Z2088" s="17"/>
    </row>
    <row r="2089" spans="26:26" x14ac:dyDescent="0.25">
      <c r="Z2089" s="17"/>
    </row>
    <row r="2090" spans="26:26" x14ac:dyDescent="0.25">
      <c r="Z2090" s="17"/>
    </row>
    <row r="2091" spans="26:26" x14ac:dyDescent="0.25">
      <c r="Z2091" s="17"/>
    </row>
    <row r="2092" spans="26:26" x14ac:dyDescent="0.25">
      <c r="Z2092" s="17"/>
    </row>
    <row r="2093" spans="26:26" x14ac:dyDescent="0.25">
      <c r="Z2093" s="17"/>
    </row>
    <row r="2094" spans="26:26" x14ac:dyDescent="0.25">
      <c r="Z2094" s="17"/>
    </row>
    <row r="2095" spans="26:26" x14ac:dyDescent="0.25">
      <c r="Z2095" s="17"/>
    </row>
    <row r="2096" spans="26:26" x14ac:dyDescent="0.25">
      <c r="Z2096" s="17"/>
    </row>
    <row r="2097" spans="26:26" x14ac:dyDescent="0.25">
      <c r="Z2097" s="17"/>
    </row>
    <row r="2098" spans="26:26" x14ac:dyDescent="0.25">
      <c r="Z2098" s="17"/>
    </row>
    <row r="2099" spans="26:26" x14ac:dyDescent="0.25">
      <c r="Z2099" s="17"/>
    </row>
    <row r="2100" spans="26:26" x14ac:dyDescent="0.25">
      <c r="Z2100" s="17"/>
    </row>
    <row r="2101" spans="26:26" x14ac:dyDescent="0.25">
      <c r="Z2101" s="17"/>
    </row>
    <row r="2102" spans="26:26" x14ac:dyDescent="0.25">
      <c r="Z2102" s="17"/>
    </row>
    <row r="2103" spans="26:26" x14ac:dyDescent="0.25">
      <c r="Z2103" s="17"/>
    </row>
    <row r="2104" spans="26:26" x14ac:dyDescent="0.25">
      <c r="Z2104" s="17"/>
    </row>
    <row r="2105" spans="26:26" x14ac:dyDescent="0.25">
      <c r="Z2105" s="17"/>
    </row>
    <row r="2106" spans="26:26" x14ac:dyDescent="0.25">
      <c r="Z2106" s="17"/>
    </row>
    <row r="2107" spans="26:26" x14ac:dyDescent="0.25">
      <c r="Z2107" s="17"/>
    </row>
    <row r="2108" spans="26:26" x14ac:dyDescent="0.25">
      <c r="Z2108" s="17"/>
    </row>
    <row r="2109" spans="26:26" x14ac:dyDescent="0.25">
      <c r="Z2109" s="17"/>
    </row>
    <row r="2110" spans="26:26" x14ac:dyDescent="0.25">
      <c r="Z2110" s="17"/>
    </row>
    <row r="2111" spans="26:26" x14ac:dyDescent="0.25">
      <c r="Z2111" s="17"/>
    </row>
    <row r="2112" spans="26:26" x14ac:dyDescent="0.25">
      <c r="Z2112" s="17"/>
    </row>
    <row r="2113" spans="26:26" x14ac:dyDescent="0.25">
      <c r="Z2113" s="17"/>
    </row>
    <row r="2114" spans="26:26" x14ac:dyDescent="0.25">
      <c r="Z2114" s="17"/>
    </row>
    <row r="2115" spans="26:26" x14ac:dyDescent="0.25">
      <c r="Z2115" s="17"/>
    </row>
    <row r="2116" spans="26:26" x14ac:dyDescent="0.25">
      <c r="Z2116" s="17"/>
    </row>
    <row r="2117" spans="26:26" x14ac:dyDescent="0.25">
      <c r="Z2117" s="17"/>
    </row>
    <row r="2118" spans="26:26" x14ac:dyDescent="0.25">
      <c r="Z2118" s="17"/>
    </row>
    <row r="2119" spans="26:26" x14ac:dyDescent="0.25">
      <c r="Z2119" s="17"/>
    </row>
    <row r="2120" spans="26:26" x14ac:dyDescent="0.25">
      <c r="Z2120" s="17"/>
    </row>
    <row r="2121" spans="26:26" x14ac:dyDescent="0.25">
      <c r="Z2121" s="17"/>
    </row>
    <row r="2122" spans="26:26" x14ac:dyDescent="0.25">
      <c r="Z2122" s="17"/>
    </row>
    <row r="2123" spans="26:26" x14ac:dyDescent="0.25">
      <c r="Z2123" s="17"/>
    </row>
    <row r="2124" spans="26:26" x14ac:dyDescent="0.25">
      <c r="Z2124" s="17"/>
    </row>
    <row r="2125" spans="26:26" x14ac:dyDescent="0.25">
      <c r="Z2125" s="17"/>
    </row>
    <row r="2126" spans="26:26" x14ac:dyDescent="0.25">
      <c r="Z2126" s="17"/>
    </row>
    <row r="2127" spans="26:26" x14ac:dyDescent="0.25">
      <c r="Z2127" s="17"/>
    </row>
    <row r="2128" spans="26:26" x14ac:dyDescent="0.25">
      <c r="Z2128" s="17"/>
    </row>
    <row r="2129" spans="26:26" x14ac:dyDescent="0.25">
      <c r="Z2129" s="17"/>
    </row>
    <row r="2130" spans="26:26" x14ac:dyDescent="0.25">
      <c r="Z2130" s="17"/>
    </row>
    <row r="2131" spans="26:26" x14ac:dyDescent="0.25">
      <c r="Z2131" s="17"/>
    </row>
    <row r="2132" spans="26:26" x14ac:dyDescent="0.25">
      <c r="Z2132" s="17"/>
    </row>
    <row r="2133" spans="26:26" x14ac:dyDescent="0.25">
      <c r="Z2133" s="17"/>
    </row>
    <row r="2134" spans="26:26" x14ac:dyDescent="0.25">
      <c r="Z2134" s="17"/>
    </row>
    <row r="2135" spans="26:26" x14ac:dyDescent="0.25">
      <c r="Z2135" s="17"/>
    </row>
    <row r="2136" spans="26:26" x14ac:dyDescent="0.25">
      <c r="Z2136" s="17"/>
    </row>
    <row r="2137" spans="26:26" x14ac:dyDescent="0.25">
      <c r="Z2137" s="17"/>
    </row>
    <row r="2138" spans="26:26" x14ac:dyDescent="0.25">
      <c r="Z2138" s="17"/>
    </row>
    <row r="2139" spans="26:26" x14ac:dyDescent="0.25">
      <c r="Z2139" s="17"/>
    </row>
    <row r="2140" spans="26:26" x14ac:dyDescent="0.25">
      <c r="Z2140" s="17"/>
    </row>
    <row r="2141" spans="26:26" x14ac:dyDescent="0.25">
      <c r="Z2141" s="17"/>
    </row>
    <row r="2142" spans="26:26" x14ac:dyDescent="0.25">
      <c r="Z2142" s="17"/>
    </row>
    <row r="2143" spans="26:26" x14ac:dyDescent="0.25">
      <c r="Z2143" s="17"/>
    </row>
    <row r="2144" spans="26:26" x14ac:dyDescent="0.25">
      <c r="Z2144" s="17"/>
    </row>
    <row r="2145" spans="26:26" x14ac:dyDescent="0.25">
      <c r="Z2145" s="17"/>
    </row>
    <row r="2146" spans="26:26" x14ac:dyDescent="0.25">
      <c r="Z2146" s="17"/>
    </row>
    <row r="2147" spans="26:26" x14ac:dyDescent="0.25">
      <c r="Z2147" s="17"/>
    </row>
    <row r="2148" spans="26:26" x14ac:dyDescent="0.25">
      <c r="Z2148" s="17"/>
    </row>
    <row r="2149" spans="26:26" x14ac:dyDescent="0.25">
      <c r="Z2149" s="17"/>
    </row>
    <row r="2150" spans="26:26" x14ac:dyDescent="0.25">
      <c r="Z2150" s="17"/>
    </row>
    <row r="2151" spans="26:26" x14ac:dyDescent="0.25">
      <c r="Z2151" s="17"/>
    </row>
    <row r="2152" spans="26:26" x14ac:dyDescent="0.25">
      <c r="Z2152" s="17"/>
    </row>
    <row r="2153" spans="26:26" x14ac:dyDescent="0.25">
      <c r="Z2153" s="17"/>
    </row>
    <row r="2154" spans="26:26" x14ac:dyDescent="0.25">
      <c r="Z2154" s="17"/>
    </row>
    <row r="2155" spans="26:26" x14ac:dyDescent="0.25">
      <c r="Z2155" s="17"/>
    </row>
    <row r="2156" spans="26:26" x14ac:dyDescent="0.25">
      <c r="Z2156" s="17"/>
    </row>
    <row r="2157" spans="26:26" x14ac:dyDescent="0.25">
      <c r="Z2157" s="17"/>
    </row>
    <row r="2158" spans="26:26" x14ac:dyDescent="0.25">
      <c r="Z2158" s="17"/>
    </row>
    <row r="2159" spans="26:26" x14ac:dyDescent="0.25">
      <c r="Z2159" s="17"/>
    </row>
    <row r="2160" spans="26:26" x14ac:dyDescent="0.25">
      <c r="Z2160" s="17"/>
    </row>
    <row r="2161" spans="26:26" x14ac:dyDescent="0.25">
      <c r="Z2161" s="17"/>
    </row>
    <row r="2162" spans="26:26" x14ac:dyDescent="0.25">
      <c r="Z2162" s="17"/>
    </row>
    <row r="2163" spans="26:26" x14ac:dyDescent="0.25">
      <c r="Z2163" s="17"/>
    </row>
    <row r="2164" spans="26:26" x14ac:dyDescent="0.25">
      <c r="Z2164" s="17"/>
    </row>
    <row r="2165" spans="26:26" x14ac:dyDescent="0.25">
      <c r="Z2165" s="17"/>
    </row>
    <row r="2166" spans="26:26" x14ac:dyDescent="0.25">
      <c r="Z2166" s="17"/>
    </row>
    <row r="2167" spans="26:26" x14ac:dyDescent="0.25">
      <c r="Z2167" s="17"/>
    </row>
    <row r="2168" spans="26:26" x14ac:dyDescent="0.25">
      <c r="Z2168" s="17"/>
    </row>
    <row r="2169" spans="26:26" x14ac:dyDescent="0.25">
      <c r="Z2169" s="17"/>
    </row>
    <row r="2170" spans="26:26" x14ac:dyDescent="0.25">
      <c r="Z2170" s="17"/>
    </row>
    <row r="2171" spans="26:26" x14ac:dyDescent="0.25">
      <c r="Z2171" s="17"/>
    </row>
    <row r="2172" spans="26:26" x14ac:dyDescent="0.25">
      <c r="Z2172" s="17"/>
    </row>
    <row r="2173" spans="26:26" x14ac:dyDescent="0.25">
      <c r="Z2173" s="17"/>
    </row>
    <row r="2174" spans="26:26" x14ac:dyDescent="0.25">
      <c r="Z2174" s="17"/>
    </row>
    <row r="2175" spans="26:26" x14ac:dyDescent="0.25">
      <c r="Z2175" s="17"/>
    </row>
    <row r="2176" spans="26:26" x14ac:dyDescent="0.25">
      <c r="Z2176" s="17"/>
    </row>
    <row r="2177" spans="26:26" x14ac:dyDescent="0.25">
      <c r="Z2177" s="17"/>
    </row>
    <row r="2178" spans="26:26" x14ac:dyDescent="0.25">
      <c r="Z2178" s="17"/>
    </row>
    <row r="2179" spans="26:26" x14ac:dyDescent="0.25">
      <c r="Z2179" s="17"/>
    </row>
    <row r="2180" spans="26:26" x14ac:dyDescent="0.25">
      <c r="Z2180" s="17"/>
    </row>
    <row r="2181" spans="26:26" x14ac:dyDescent="0.25">
      <c r="Z2181" s="17"/>
    </row>
    <row r="2182" spans="26:26" x14ac:dyDescent="0.25">
      <c r="Z2182" s="17"/>
    </row>
    <row r="2183" spans="26:26" x14ac:dyDescent="0.25">
      <c r="Z2183" s="17"/>
    </row>
    <row r="2184" spans="26:26" x14ac:dyDescent="0.25">
      <c r="Z2184" s="17"/>
    </row>
    <row r="2185" spans="26:26" x14ac:dyDescent="0.25">
      <c r="Z2185" s="17"/>
    </row>
    <row r="2186" spans="26:26" x14ac:dyDescent="0.25">
      <c r="Z2186" s="17"/>
    </row>
    <row r="2187" spans="26:26" x14ac:dyDescent="0.25">
      <c r="Z2187" s="17"/>
    </row>
    <row r="2188" spans="26:26" x14ac:dyDescent="0.25">
      <c r="Z2188" s="17"/>
    </row>
    <row r="2189" spans="26:26" x14ac:dyDescent="0.25">
      <c r="Z2189" s="17"/>
    </row>
    <row r="2190" spans="26:26" x14ac:dyDescent="0.25">
      <c r="Z2190" s="17"/>
    </row>
    <row r="2191" spans="26:26" x14ac:dyDescent="0.25">
      <c r="Z2191" s="17"/>
    </row>
    <row r="2192" spans="26:26" x14ac:dyDescent="0.25">
      <c r="Z2192" s="17"/>
    </row>
    <row r="2193" spans="26:26" x14ac:dyDescent="0.25">
      <c r="Z2193" s="17"/>
    </row>
    <row r="2194" spans="26:26" x14ac:dyDescent="0.25">
      <c r="Z2194" s="17"/>
    </row>
    <row r="2195" spans="26:26" x14ac:dyDescent="0.25">
      <c r="Z2195" s="17"/>
    </row>
    <row r="2196" spans="26:26" x14ac:dyDescent="0.25">
      <c r="Z2196" s="17"/>
    </row>
    <row r="2197" spans="26:26" x14ac:dyDescent="0.25">
      <c r="Z2197" s="17"/>
    </row>
    <row r="2198" spans="26:26" x14ac:dyDescent="0.25">
      <c r="Z2198" s="17"/>
    </row>
    <row r="2199" spans="26:26" x14ac:dyDescent="0.25">
      <c r="Z2199" s="17"/>
    </row>
    <row r="2200" spans="26:26" x14ac:dyDescent="0.25">
      <c r="Z2200" s="17"/>
    </row>
    <row r="2201" spans="26:26" x14ac:dyDescent="0.25">
      <c r="Z2201" s="17"/>
    </row>
    <row r="2202" spans="26:26" x14ac:dyDescent="0.25">
      <c r="Z2202" s="17"/>
    </row>
    <row r="2203" spans="26:26" x14ac:dyDescent="0.25">
      <c r="Z2203" s="17"/>
    </row>
    <row r="2204" spans="26:26" x14ac:dyDescent="0.25">
      <c r="Z2204" s="17"/>
    </row>
    <row r="2205" spans="26:26" x14ac:dyDescent="0.25">
      <c r="Z2205" s="17"/>
    </row>
    <row r="2206" spans="26:26" x14ac:dyDescent="0.25">
      <c r="Z2206" s="17"/>
    </row>
    <row r="2207" spans="26:26" x14ac:dyDescent="0.25">
      <c r="Z2207" s="17"/>
    </row>
    <row r="2208" spans="26:26" x14ac:dyDescent="0.25">
      <c r="Z2208" s="17"/>
    </row>
    <row r="2209" spans="26:26" x14ac:dyDescent="0.25">
      <c r="Z2209" s="17"/>
    </row>
    <row r="2210" spans="26:26" x14ac:dyDescent="0.25">
      <c r="Z2210" s="17"/>
    </row>
    <row r="2211" spans="26:26" x14ac:dyDescent="0.25">
      <c r="Z2211" s="17"/>
    </row>
    <row r="2212" spans="26:26" x14ac:dyDescent="0.25">
      <c r="Z2212" s="17"/>
    </row>
    <row r="2213" spans="26:26" x14ac:dyDescent="0.25">
      <c r="Z2213" s="17"/>
    </row>
    <row r="2214" spans="26:26" x14ac:dyDescent="0.25">
      <c r="Z2214" s="17"/>
    </row>
    <row r="2215" spans="26:26" x14ac:dyDescent="0.25">
      <c r="Z2215" s="17"/>
    </row>
    <row r="2216" spans="26:26" x14ac:dyDescent="0.25">
      <c r="Z2216" s="17"/>
    </row>
    <row r="2217" spans="26:26" x14ac:dyDescent="0.25">
      <c r="Z2217" s="17"/>
    </row>
    <row r="2218" spans="26:26" x14ac:dyDescent="0.25">
      <c r="Z2218" s="17"/>
    </row>
    <row r="2219" spans="26:26" x14ac:dyDescent="0.25">
      <c r="Z2219" s="17"/>
    </row>
    <row r="2220" spans="26:26" x14ac:dyDescent="0.25">
      <c r="Z2220" s="17"/>
    </row>
    <row r="2221" spans="26:26" x14ac:dyDescent="0.25">
      <c r="Z2221" s="17"/>
    </row>
    <row r="2222" spans="26:26" x14ac:dyDescent="0.25">
      <c r="Z2222" s="17"/>
    </row>
    <row r="2223" spans="26:26" x14ac:dyDescent="0.25">
      <c r="Z2223" s="17"/>
    </row>
    <row r="2224" spans="26:26" x14ac:dyDescent="0.25">
      <c r="Z2224" s="17"/>
    </row>
    <row r="2225" spans="26:26" x14ac:dyDescent="0.25">
      <c r="Z2225" s="17"/>
    </row>
    <row r="2226" spans="26:26" x14ac:dyDescent="0.25">
      <c r="Z2226" s="17"/>
    </row>
    <row r="2227" spans="26:26" x14ac:dyDescent="0.25">
      <c r="Z2227" s="17"/>
    </row>
    <row r="2228" spans="26:26" x14ac:dyDescent="0.25">
      <c r="Z2228" s="17"/>
    </row>
    <row r="2229" spans="26:26" x14ac:dyDescent="0.25">
      <c r="Z2229" s="17"/>
    </row>
    <row r="2230" spans="26:26" x14ac:dyDescent="0.25">
      <c r="Z2230" s="17"/>
    </row>
    <row r="2231" spans="26:26" x14ac:dyDescent="0.25">
      <c r="Z2231" s="17"/>
    </row>
    <row r="2232" spans="26:26" x14ac:dyDescent="0.25">
      <c r="Z2232" s="17"/>
    </row>
    <row r="2233" spans="26:26" x14ac:dyDescent="0.25">
      <c r="Z2233" s="17"/>
    </row>
    <row r="2234" spans="26:26" x14ac:dyDescent="0.25">
      <c r="Z2234" s="17"/>
    </row>
    <row r="2235" spans="26:26" x14ac:dyDescent="0.25">
      <c r="Z2235" s="17"/>
    </row>
    <row r="2236" spans="26:26" x14ac:dyDescent="0.25">
      <c r="Z2236" s="17"/>
    </row>
    <row r="2237" spans="26:26" x14ac:dyDescent="0.25">
      <c r="Z2237" s="17"/>
    </row>
    <row r="2238" spans="26:26" x14ac:dyDescent="0.25">
      <c r="Z2238" s="17"/>
    </row>
    <row r="2239" spans="26:26" x14ac:dyDescent="0.25">
      <c r="Z2239" s="17"/>
    </row>
    <row r="2240" spans="26:26" x14ac:dyDescent="0.25">
      <c r="Z2240" s="17"/>
    </row>
    <row r="2241" spans="26:26" x14ac:dyDescent="0.25">
      <c r="Z2241" s="17"/>
    </row>
    <row r="2242" spans="26:26" x14ac:dyDescent="0.25">
      <c r="Z2242" s="17"/>
    </row>
    <row r="2243" spans="26:26" x14ac:dyDescent="0.25">
      <c r="Z2243" s="17"/>
    </row>
    <row r="2244" spans="26:26" x14ac:dyDescent="0.25">
      <c r="Z2244" s="17"/>
    </row>
    <row r="2245" spans="26:26" x14ac:dyDescent="0.25">
      <c r="Z2245" s="17"/>
    </row>
    <row r="2246" spans="26:26" x14ac:dyDescent="0.25">
      <c r="Z2246" s="17"/>
    </row>
    <row r="2247" spans="26:26" x14ac:dyDescent="0.25">
      <c r="Z2247" s="17"/>
    </row>
    <row r="2248" spans="26:26" x14ac:dyDescent="0.25">
      <c r="Z2248" s="17"/>
    </row>
    <row r="2249" spans="26:26" x14ac:dyDescent="0.25">
      <c r="Z2249" s="17"/>
    </row>
    <row r="2250" spans="26:26" x14ac:dyDescent="0.25">
      <c r="Z2250" s="17"/>
    </row>
    <row r="2251" spans="26:26" x14ac:dyDescent="0.25">
      <c r="Z2251" s="17"/>
    </row>
    <row r="2252" spans="26:26" x14ac:dyDescent="0.25">
      <c r="Z2252" s="17"/>
    </row>
    <row r="2253" spans="26:26" x14ac:dyDescent="0.25">
      <c r="Z2253" s="17"/>
    </row>
    <row r="2254" spans="26:26" x14ac:dyDescent="0.25">
      <c r="Z2254" s="17"/>
    </row>
    <row r="2255" spans="26:26" x14ac:dyDescent="0.25">
      <c r="Z2255" s="17"/>
    </row>
    <row r="2256" spans="26:26" x14ac:dyDescent="0.25">
      <c r="Z2256" s="17"/>
    </row>
    <row r="2257" spans="26:26" x14ac:dyDescent="0.25">
      <c r="Z2257" s="17"/>
    </row>
    <row r="2258" spans="26:26" x14ac:dyDescent="0.25">
      <c r="Z2258" s="17"/>
    </row>
    <row r="2259" spans="26:26" x14ac:dyDescent="0.25">
      <c r="Z2259" s="17"/>
    </row>
    <row r="2260" spans="26:26" x14ac:dyDescent="0.25">
      <c r="Z2260" s="17"/>
    </row>
    <row r="2261" spans="26:26" x14ac:dyDescent="0.25">
      <c r="Z2261" s="17"/>
    </row>
    <row r="2262" spans="26:26" x14ac:dyDescent="0.25">
      <c r="Z2262" s="17"/>
    </row>
    <row r="2263" spans="26:26" x14ac:dyDescent="0.25">
      <c r="Z2263" s="17"/>
    </row>
    <row r="2264" spans="26:26" x14ac:dyDescent="0.25">
      <c r="Z2264" s="17"/>
    </row>
    <row r="2265" spans="26:26" x14ac:dyDescent="0.25">
      <c r="Z2265" s="17"/>
    </row>
    <row r="2266" spans="26:26" x14ac:dyDescent="0.25">
      <c r="Z2266" s="17"/>
    </row>
    <row r="2267" spans="26:26" x14ac:dyDescent="0.25">
      <c r="Z2267" s="17"/>
    </row>
    <row r="2268" spans="26:26" x14ac:dyDescent="0.25">
      <c r="Z2268" s="17"/>
    </row>
    <row r="2269" spans="26:26" x14ac:dyDescent="0.25">
      <c r="Z2269" s="17"/>
    </row>
    <row r="2270" spans="26:26" x14ac:dyDescent="0.25">
      <c r="Z2270" s="17"/>
    </row>
    <row r="2271" spans="26:26" x14ac:dyDescent="0.25">
      <c r="Z2271" s="17"/>
    </row>
    <row r="2272" spans="26:26" x14ac:dyDescent="0.25">
      <c r="Z2272" s="17"/>
    </row>
    <row r="2273" spans="26:26" x14ac:dyDescent="0.25">
      <c r="Z2273" s="17"/>
    </row>
    <row r="2274" spans="26:26" x14ac:dyDescent="0.25">
      <c r="Z2274" s="17"/>
    </row>
    <row r="2275" spans="26:26" x14ac:dyDescent="0.25">
      <c r="Z2275" s="17"/>
    </row>
    <row r="2276" spans="26:26" x14ac:dyDescent="0.25">
      <c r="Z2276" s="17"/>
    </row>
    <row r="2277" spans="26:26" x14ac:dyDescent="0.25">
      <c r="Z2277" s="17"/>
    </row>
    <row r="2278" spans="26:26" x14ac:dyDescent="0.25">
      <c r="Z2278" s="17"/>
    </row>
    <row r="2279" spans="26:26" x14ac:dyDescent="0.25">
      <c r="Z2279" s="17"/>
    </row>
    <row r="2280" spans="26:26" x14ac:dyDescent="0.25">
      <c r="Z2280" s="17"/>
    </row>
    <row r="2281" spans="26:26" x14ac:dyDescent="0.25">
      <c r="Z2281" s="17"/>
    </row>
    <row r="2282" spans="26:26" x14ac:dyDescent="0.25">
      <c r="Z2282" s="17"/>
    </row>
    <row r="2283" spans="26:26" x14ac:dyDescent="0.25">
      <c r="Z2283" s="17"/>
    </row>
    <row r="2284" spans="26:26" x14ac:dyDescent="0.25">
      <c r="Z2284" s="17"/>
    </row>
    <row r="2285" spans="26:26" x14ac:dyDescent="0.25">
      <c r="Z2285" s="17"/>
    </row>
    <row r="2286" spans="26:26" x14ac:dyDescent="0.25">
      <c r="Z2286" s="17"/>
    </row>
    <row r="2287" spans="26:26" x14ac:dyDescent="0.25">
      <c r="Z2287" s="17"/>
    </row>
    <row r="2288" spans="26:26" x14ac:dyDescent="0.25">
      <c r="Z2288" s="17"/>
    </row>
    <row r="2289" spans="26:26" x14ac:dyDescent="0.25">
      <c r="Z2289" s="17"/>
    </row>
    <row r="2290" spans="26:26" x14ac:dyDescent="0.25">
      <c r="Z2290" s="17"/>
    </row>
    <row r="2291" spans="26:26" x14ac:dyDescent="0.25">
      <c r="Z2291" s="17"/>
    </row>
    <row r="2292" spans="26:26" x14ac:dyDescent="0.25">
      <c r="Z2292" s="17"/>
    </row>
    <row r="2293" spans="26:26" x14ac:dyDescent="0.25">
      <c r="Z2293" s="17"/>
    </row>
    <row r="2294" spans="26:26" x14ac:dyDescent="0.25">
      <c r="Z2294" s="17"/>
    </row>
    <row r="2295" spans="26:26" x14ac:dyDescent="0.25">
      <c r="Z2295" s="17"/>
    </row>
    <row r="2296" spans="26:26" x14ac:dyDescent="0.25">
      <c r="Z2296" s="17"/>
    </row>
    <row r="2297" spans="26:26" x14ac:dyDescent="0.25">
      <c r="Z2297" s="17"/>
    </row>
    <row r="2298" spans="26:26" x14ac:dyDescent="0.25">
      <c r="Z2298" s="17"/>
    </row>
    <row r="2299" spans="26:26" x14ac:dyDescent="0.25">
      <c r="Z2299" s="17"/>
    </row>
    <row r="2300" spans="26:26" x14ac:dyDescent="0.25">
      <c r="Z2300" s="17"/>
    </row>
    <row r="2301" spans="26:26" x14ac:dyDescent="0.25">
      <c r="Z2301" s="17"/>
    </row>
    <row r="2302" spans="26:26" x14ac:dyDescent="0.25">
      <c r="Z2302" s="17"/>
    </row>
    <row r="2303" spans="26:26" x14ac:dyDescent="0.25">
      <c r="Z2303" s="17"/>
    </row>
    <row r="2304" spans="26:26" x14ac:dyDescent="0.25">
      <c r="Z2304" s="17"/>
    </row>
    <row r="2305" spans="26:26" x14ac:dyDescent="0.25">
      <c r="Z2305" s="17"/>
    </row>
    <row r="2306" spans="26:26" x14ac:dyDescent="0.25">
      <c r="Z2306" s="17"/>
    </row>
    <row r="2307" spans="26:26" x14ac:dyDescent="0.25">
      <c r="Z2307" s="17"/>
    </row>
    <row r="2308" spans="26:26" x14ac:dyDescent="0.25">
      <c r="Z2308" s="17"/>
    </row>
    <row r="2309" spans="26:26" x14ac:dyDescent="0.25">
      <c r="Z2309" s="17"/>
    </row>
    <row r="2310" spans="26:26" x14ac:dyDescent="0.25">
      <c r="Z2310" s="17"/>
    </row>
    <row r="2311" spans="26:26" x14ac:dyDescent="0.25">
      <c r="Z2311" s="17"/>
    </row>
    <row r="2312" spans="26:26" x14ac:dyDescent="0.25">
      <c r="Z2312" s="17"/>
    </row>
    <row r="2313" spans="26:26" x14ac:dyDescent="0.25">
      <c r="Z2313" s="17"/>
    </row>
    <row r="2314" spans="26:26" x14ac:dyDescent="0.25">
      <c r="Z2314" s="17"/>
    </row>
    <row r="2315" spans="26:26" x14ac:dyDescent="0.25">
      <c r="Z2315" s="17"/>
    </row>
    <row r="2316" spans="26:26" x14ac:dyDescent="0.25">
      <c r="Z2316" s="17"/>
    </row>
    <row r="2317" spans="26:26" x14ac:dyDescent="0.25">
      <c r="Z2317" s="17"/>
    </row>
    <row r="2318" spans="26:26" x14ac:dyDescent="0.25">
      <c r="Z2318" s="17"/>
    </row>
    <row r="2319" spans="26:26" x14ac:dyDescent="0.25">
      <c r="Z2319" s="17"/>
    </row>
    <row r="2320" spans="26:26" x14ac:dyDescent="0.25">
      <c r="Z2320" s="17"/>
    </row>
    <row r="2321" spans="26:26" x14ac:dyDescent="0.25">
      <c r="Z2321" s="17"/>
    </row>
    <row r="2322" spans="26:26" x14ac:dyDescent="0.25">
      <c r="Z2322" s="17"/>
    </row>
    <row r="2323" spans="26:26" x14ac:dyDescent="0.25">
      <c r="Z2323" s="17"/>
    </row>
    <row r="2324" spans="26:26" x14ac:dyDescent="0.25">
      <c r="Z2324" s="17"/>
    </row>
    <row r="2325" spans="26:26" x14ac:dyDescent="0.25">
      <c r="Z2325" s="17"/>
    </row>
    <row r="2326" spans="26:26" x14ac:dyDescent="0.25">
      <c r="Z2326" s="17"/>
    </row>
    <row r="2327" spans="26:26" x14ac:dyDescent="0.25">
      <c r="Z2327" s="17"/>
    </row>
    <row r="2328" spans="26:26" x14ac:dyDescent="0.25">
      <c r="Z2328" s="17"/>
    </row>
    <row r="2329" spans="26:26" x14ac:dyDescent="0.25">
      <c r="Z2329" s="17"/>
    </row>
    <row r="2330" spans="26:26" x14ac:dyDescent="0.25">
      <c r="Z2330" s="17"/>
    </row>
    <row r="2331" spans="26:26" x14ac:dyDescent="0.25">
      <c r="Z2331" s="17"/>
    </row>
    <row r="2332" spans="26:26" x14ac:dyDescent="0.25">
      <c r="Z2332" s="17"/>
    </row>
    <row r="2333" spans="26:26" x14ac:dyDescent="0.25">
      <c r="Z2333" s="17"/>
    </row>
    <row r="2334" spans="26:26" x14ac:dyDescent="0.25">
      <c r="Z2334" s="17"/>
    </row>
    <row r="2335" spans="26:26" x14ac:dyDescent="0.25">
      <c r="Z2335" s="17"/>
    </row>
    <row r="2336" spans="26:26" x14ac:dyDescent="0.25">
      <c r="Z2336" s="17"/>
    </row>
    <row r="2337" spans="26:26" x14ac:dyDescent="0.25">
      <c r="Z2337" s="17"/>
    </row>
    <row r="2338" spans="26:26" x14ac:dyDescent="0.25">
      <c r="Z2338" s="17"/>
    </row>
    <row r="2339" spans="26:26" x14ac:dyDescent="0.25">
      <c r="Z2339" s="17"/>
    </row>
    <row r="2340" spans="26:26" x14ac:dyDescent="0.25">
      <c r="Z2340" s="17"/>
    </row>
    <row r="2341" spans="26:26" x14ac:dyDescent="0.25">
      <c r="Z2341" s="17"/>
    </row>
    <row r="2342" spans="26:26" x14ac:dyDescent="0.25">
      <c r="Z2342" s="17"/>
    </row>
    <row r="2343" spans="26:26" x14ac:dyDescent="0.25">
      <c r="Z2343" s="17"/>
    </row>
    <row r="2344" spans="26:26" x14ac:dyDescent="0.25">
      <c r="Z2344" s="17"/>
    </row>
    <row r="2345" spans="26:26" x14ac:dyDescent="0.25">
      <c r="Z2345" s="17"/>
    </row>
    <row r="2346" spans="26:26" x14ac:dyDescent="0.25">
      <c r="Z2346" s="17"/>
    </row>
    <row r="2347" spans="26:26" x14ac:dyDescent="0.25">
      <c r="Z2347" s="17"/>
    </row>
    <row r="2348" spans="26:26" x14ac:dyDescent="0.25">
      <c r="Z2348" s="17"/>
    </row>
    <row r="2349" spans="26:26" x14ac:dyDescent="0.25">
      <c r="Z2349" s="17"/>
    </row>
    <row r="2350" spans="26:26" x14ac:dyDescent="0.25">
      <c r="Z2350" s="17"/>
    </row>
    <row r="2351" spans="26:26" x14ac:dyDescent="0.25">
      <c r="Z2351" s="17"/>
    </row>
    <row r="2352" spans="26:26" x14ac:dyDescent="0.25">
      <c r="Z2352" s="17"/>
    </row>
    <row r="2353" spans="26:26" x14ac:dyDescent="0.25">
      <c r="Z2353" s="17"/>
    </row>
    <row r="2354" spans="26:26" x14ac:dyDescent="0.25">
      <c r="Z2354" s="17"/>
    </row>
    <row r="2355" spans="26:26" x14ac:dyDescent="0.25">
      <c r="Z2355" s="17"/>
    </row>
    <row r="2356" spans="26:26" x14ac:dyDescent="0.25">
      <c r="Z2356" s="17"/>
    </row>
    <row r="2357" spans="26:26" x14ac:dyDescent="0.25">
      <c r="Z2357" s="17"/>
    </row>
    <row r="2358" spans="26:26" x14ac:dyDescent="0.25">
      <c r="Z2358" s="17"/>
    </row>
    <row r="2359" spans="26:26" x14ac:dyDescent="0.25">
      <c r="Z2359" s="17"/>
    </row>
    <row r="2360" spans="26:26" x14ac:dyDescent="0.25">
      <c r="Z2360" s="17"/>
    </row>
    <row r="2361" spans="26:26" x14ac:dyDescent="0.25">
      <c r="Z2361" s="17"/>
    </row>
    <row r="2362" spans="26:26" x14ac:dyDescent="0.25">
      <c r="Z2362" s="17"/>
    </row>
    <row r="2363" spans="26:26" x14ac:dyDescent="0.25">
      <c r="Z2363" s="17"/>
    </row>
    <row r="2364" spans="26:26" x14ac:dyDescent="0.25">
      <c r="Z2364" s="17"/>
    </row>
    <row r="2365" spans="26:26" x14ac:dyDescent="0.25">
      <c r="Z2365" s="17"/>
    </row>
    <row r="2366" spans="26:26" x14ac:dyDescent="0.25">
      <c r="Z2366" s="17"/>
    </row>
    <row r="2367" spans="26:26" x14ac:dyDescent="0.25">
      <c r="Z2367" s="17"/>
    </row>
    <row r="2368" spans="26:26" x14ac:dyDescent="0.25">
      <c r="Z2368" s="17"/>
    </row>
    <row r="2369" spans="26:26" x14ac:dyDescent="0.25">
      <c r="Z2369" s="17"/>
    </row>
    <row r="2370" spans="26:26" x14ac:dyDescent="0.25">
      <c r="Z2370" s="17"/>
    </row>
    <row r="2371" spans="26:26" x14ac:dyDescent="0.25">
      <c r="Z2371" s="17"/>
    </row>
    <row r="2372" spans="26:26" x14ac:dyDescent="0.25">
      <c r="Z2372" s="17"/>
    </row>
    <row r="2373" spans="26:26" x14ac:dyDescent="0.25">
      <c r="Z2373" s="17"/>
    </row>
    <row r="2374" spans="26:26" x14ac:dyDescent="0.25">
      <c r="Z2374" s="17"/>
    </row>
    <row r="2375" spans="26:26" x14ac:dyDescent="0.25">
      <c r="Z2375" s="17"/>
    </row>
    <row r="2376" spans="26:26" x14ac:dyDescent="0.25">
      <c r="Z2376" s="17"/>
    </row>
    <row r="2377" spans="26:26" x14ac:dyDescent="0.25">
      <c r="Z2377" s="17"/>
    </row>
    <row r="2378" spans="26:26" x14ac:dyDescent="0.25">
      <c r="Z2378" s="17"/>
    </row>
    <row r="2379" spans="26:26" x14ac:dyDescent="0.25">
      <c r="Z2379" s="17"/>
    </row>
    <row r="2380" spans="26:26" x14ac:dyDescent="0.25">
      <c r="Z2380" s="17"/>
    </row>
    <row r="2381" spans="26:26" x14ac:dyDescent="0.25">
      <c r="Z2381" s="17"/>
    </row>
    <row r="2382" spans="26:26" x14ac:dyDescent="0.25">
      <c r="Z2382" s="17"/>
    </row>
    <row r="2383" spans="26:26" x14ac:dyDescent="0.25">
      <c r="Z2383" s="17"/>
    </row>
    <row r="2384" spans="26:26" x14ac:dyDescent="0.25">
      <c r="Z2384" s="17"/>
    </row>
    <row r="2385" spans="26:26" x14ac:dyDescent="0.25">
      <c r="Z2385" s="17"/>
    </row>
    <row r="2386" spans="26:26" x14ac:dyDescent="0.25">
      <c r="Z2386" s="17"/>
    </row>
    <row r="2387" spans="26:26" x14ac:dyDescent="0.25">
      <c r="Z2387" s="17"/>
    </row>
    <row r="2388" spans="26:26" x14ac:dyDescent="0.25">
      <c r="Z2388" s="17"/>
    </row>
    <row r="2389" spans="26:26" x14ac:dyDescent="0.25">
      <c r="Z2389" s="17"/>
    </row>
    <row r="2390" spans="26:26" x14ac:dyDescent="0.25">
      <c r="Z2390" s="17"/>
    </row>
    <row r="2391" spans="26:26" x14ac:dyDescent="0.25">
      <c r="Z2391" s="17"/>
    </row>
    <row r="2392" spans="26:26" x14ac:dyDescent="0.25">
      <c r="Z2392" s="17"/>
    </row>
    <row r="2393" spans="26:26" x14ac:dyDescent="0.25">
      <c r="Z2393" s="17"/>
    </row>
    <row r="2394" spans="26:26" x14ac:dyDescent="0.25">
      <c r="Z2394" s="17"/>
    </row>
    <row r="2395" spans="26:26" x14ac:dyDescent="0.25">
      <c r="Z2395" s="17"/>
    </row>
    <row r="2396" spans="26:26" x14ac:dyDescent="0.25">
      <c r="Z2396" s="17"/>
    </row>
    <row r="2397" spans="26:26" x14ac:dyDescent="0.25">
      <c r="Z2397" s="17"/>
    </row>
    <row r="2398" spans="26:26" x14ac:dyDescent="0.25">
      <c r="Z2398" s="17"/>
    </row>
    <row r="2399" spans="26:26" x14ac:dyDescent="0.25">
      <c r="Z2399" s="17"/>
    </row>
    <row r="2400" spans="26:26" x14ac:dyDescent="0.25">
      <c r="Z2400" s="17"/>
    </row>
    <row r="2401" spans="26:26" x14ac:dyDescent="0.25">
      <c r="Z2401" s="17"/>
    </row>
    <row r="2402" spans="26:26" x14ac:dyDescent="0.25">
      <c r="Z2402" s="17"/>
    </row>
    <row r="2403" spans="26:26" x14ac:dyDescent="0.25">
      <c r="Z2403" s="17"/>
    </row>
    <row r="2404" spans="26:26" x14ac:dyDescent="0.25">
      <c r="Z2404" s="17"/>
    </row>
    <row r="2405" spans="26:26" x14ac:dyDescent="0.25">
      <c r="Z2405" s="17"/>
    </row>
    <row r="2406" spans="26:26" x14ac:dyDescent="0.25">
      <c r="Z2406" s="17"/>
    </row>
    <row r="2407" spans="26:26" x14ac:dyDescent="0.25">
      <c r="Z2407" s="17"/>
    </row>
    <row r="2408" spans="26:26" x14ac:dyDescent="0.25">
      <c r="Z2408" s="17"/>
    </row>
    <row r="2409" spans="26:26" x14ac:dyDescent="0.25">
      <c r="Z2409" s="17"/>
    </row>
    <row r="2410" spans="26:26" x14ac:dyDescent="0.25">
      <c r="Z2410" s="17"/>
    </row>
    <row r="2411" spans="26:26" x14ac:dyDescent="0.25">
      <c r="Z2411" s="17"/>
    </row>
    <row r="2412" spans="26:26" x14ac:dyDescent="0.25">
      <c r="Z2412" s="17"/>
    </row>
    <row r="2413" spans="26:26" x14ac:dyDescent="0.25">
      <c r="Z2413" s="17"/>
    </row>
    <row r="2414" spans="26:26" x14ac:dyDescent="0.25">
      <c r="Z2414" s="17"/>
    </row>
    <row r="2415" spans="26:26" x14ac:dyDescent="0.25">
      <c r="Z2415" s="17"/>
    </row>
    <row r="2416" spans="26:26" x14ac:dyDescent="0.25">
      <c r="Z2416" s="17"/>
    </row>
    <row r="2417" spans="26:26" x14ac:dyDescent="0.25">
      <c r="Z2417" s="17"/>
    </row>
    <row r="2418" spans="26:26" x14ac:dyDescent="0.25">
      <c r="Z2418" s="17"/>
    </row>
    <row r="2419" spans="26:26" x14ac:dyDescent="0.25">
      <c r="Z2419" s="17"/>
    </row>
    <row r="2420" spans="26:26" x14ac:dyDescent="0.25">
      <c r="Z2420" s="17"/>
    </row>
    <row r="2421" spans="26:26" x14ac:dyDescent="0.25">
      <c r="Z2421" s="17"/>
    </row>
    <row r="2422" spans="26:26" x14ac:dyDescent="0.25">
      <c r="Z2422" s="17"/>
    </row>
    <row r="2423" spans="26:26" x14ac:dyDescent="0.25">
      <c r="Z2423" s="17"/>
    </row>
    <row r="2424" spans="26:26" x14ac:dyDescent="0.25">
      <c r="Z2424" s="17"/>
    </row>
    <row r="2425" spans="26:26" x14ac:dyDescent="0.25">
      <c r="Z2425" s="17"/>
    </row>
    <row r="2426" spans="26:26" x14ac:dyDescent="0.25">
      <c r="Z2426" s="17"/>
    </row>
    <row r="2427" spans="26:26" x14ac:dyDescent="0.25">
      <c r="Z2427" s="17"/>
    </row>
    <row r="2428" spans="26:26" x14ac:dyDescent="0.25">
      <c r="Z2428" s="17"/>
    </row>
    <row r="2429" spans="26:26" x14ac:dyDescent="0.25">
      <c r="Z2429" s="17"/>
    </row>
    <row r="2430" spans="26:26" x14ac:dyDescent="0.25">
      <c r="Z2430" s="17"/>
    </row>
    <row r="2431" spans="26:26" x14ac:dyDescent="0.25">
      <c r="Z2431" s="17"/>
    </row>
    <row r="2432" spans="26:26" x14ac:dyDescent="0.25">
      <c r="Z2432" s="17"/>
    </row>
    <row r="2433" spans="26:26" x14ac:dyDescent="0.25">
      <c r="Z2433" s="17"/>
    </row>
    <row r="2434" spans="26:26" x14ac:dyDescent="0.25">
      <c r="Z2434" s="17"/>
    </row>
    <row r="2435" spans="26:26" x14ac:dyDescent="0.25">
      <c r="Z2435" s="17"/>
    </row>
    <row r="2436" spans="26:26" x14ac:dyDescent="0.25">
      <c r="Z2436" s="17"/>
    </row>
    <row r="2437" spans="26:26" x14ac:dyDescent="0.25">
      <c r="Z2437" s="17"/>
    </row>
    <row r="2438" spans="26:26" x14ac:dyDescent="0.25">
      <c r="Z2438" s="17"/>
    </row>
    <row r="2439" spans="26:26" x14ac:dyDescent="0.25">
      <c r="Z2439" s="17"/>
    </row>
    <row r="2440" spans="26:26" x14ac:dyDescent="0.25">
      <c r="Z2440" s="17"/>
    </row>
    <row r="2441" spans="26:26" x14ac:dyDescent="0.25">
      <c r="Z2441" s="17"/>
    </row>
    <row r="2442" spans="26:26" x14ac:dyDescent="0.25">
      <c r="Z2442" s="17"/>
    </row>
    <row r="2443" spans="26:26" x14ac:dyDescent="0.25">
      <c r="Z2443" s="17"/>
    </row>
    <row r="2444" spans="26:26" x14ac:dyDescent="0.25">
      <c r="Z2444" s="17"/>
    </row>
    <row r="2445" spans="26:26" x14ac:dyDescent="0.25">
      <c r="Z2445" s="17"/>
    </row>
    <row r="2446" spans="26:26" x14ac:dyDescent="0.25">
      <c r="Z2446" s="17"/>
    </row>
    <row r="2447" spans="26:26" x14ac:dyDescent="0.25">
      <c r="Z2447" s="17"/>
    </row>
    <row r="2448" spans="26:26" x14ac:dyDescent="0.25">
      <c r="Z2448" s="17"/>
    </row>
    <row r="2449" spans="26:26" x14ac:dyDescent="0.25">
      <c r="Z2449" s="17"/>
    </row>
    <row r="2450" spans="26:26" x14ac:dyDescent="0.25">
      <c r="Z2450" s="17"/>
    </row>
    <row r="2451" spans="26:26" x14ac:dyDescent="0.25">
      <c r="Z2451" s="17"/>
    </row>
    <row r="2452" spans="26:26" x14ac:dyDescent="0.25">
      <c r="Z2452" s="17"/>
    </row>
    <row r="2453" spans="26:26" x14ac:dyDescent="0.25">
      <c r="Z2453" s="17"/>
    </row>
    <row r="2454" spans="26:26" x14ac:dyDescent="0.25">
      <c r="Z2454" s="17"/>
    </row>
    <row r="2455" spans="26:26" x14ac:dyDescent="0.25">
      <c r="Z2455" s="17"/>
    </row>
    <row r="2456" spans="26:26" x14ac:dyDescent="0.25">
      <c r="Z2456" s="17"/>
    </row>
    <row r="2457" spans="26:26" x14ac:dyDescent="0.25">
      <c r="Z2457" s="17"/>
    </row>
    <row r="2458" spans="26:26" x14ac:dyDescent="0.25">
      <c r="Z2458" s="17"/>
    </row>
    <row r="2459" spans="26:26" x14ac:dyDescent="0.25">
      <c r="Z2459" s="17"/>
    </row>
    <row r="2460" spans="26:26" x14ac:dyDescent="0.25">
      <c r="Z2460" s="17"/>
    </row>
    <row r="2461" spans="26:26" x14ac:dyDescent="0.25">
      <c r="Z2461" s="17"/>
    </row>
    <row r="2462" spans="26:26" x14ac:dyDescent="0.25">
      <c r="Z2462" s="17"/>
    </row>
    <row r="2463" spans="26:26" x14ac:dyDescent="0.25">
      <c r="Z2463" s="17"/>
    </row>
    <row r="2464" spans="26:26" x14ac:dyDescent="0.25">
      <c r="Z2464" s="17"/>
    </row>
    <row r="2465" spans="26:26" x14ac:dyDescent="0.25">
      <c r="Z2465" s="17"/>
    </row>
    <row r="2466" spans="26:26" x14ac:dyDescent="0.25">
      <c r="Z2466" s="17"/>
    </row>
    <row r="2467" spans="26:26" x14ac:dyDescent="0.25">
      <c r="Z2467" s="17"/>
    </row>
    <row r="2468" spans="26:26" x14ac:dyDescent="0.25">
      <c r="Z2468" s="17"/>
    </row>
    <row r="2469" spans="26:26" x14ac:dyDescent="0.25">
      <c r="Z2469" s="17"/>
    </row>
    <row r="2470" spans="26:26" x14ac:dyDescent="0.25">
      <c r="Z2470" s="17"/>
    </row>
    <row r="2471" spans="26:26" x14ac:dyDescent="0.25">
      <c r="Z2471" s="17"/>
    </row>
    <row r="2472" spans="26:26" x14ac:dyDescent="0.25">
      <c r="Z2472" s="17"/>
    </row>
    <row r="2473" spans="26:26" x14ac:dyDescent="0.25">
      <c r="Z2473" s="17"/>
    </row>
    <row r="2474" spans="26:26" x14ac:dyDescent="0.25">
      <c r="Z2474" s="17"/>
    </row>
    <row r="2475" spans="26:26" x14ac:dyDescent="0.25">
      <c r="Z2475" s="17"/>
    </row>
    <row r="2476" spans="26:26" x14ac:dyDescent="0.25">
      <c r="Z2476" s="17"/>
    </row>
    <row r="2477" spans="26:26" x14ac:dyDescent="0.25">
      <c r="Z2477" s="17"/>
    </row>
    <row r="2478" spans="26:26" x14ac:dyDescent="0.25">
      <c r="Z2478" s="17"/>
    </row>
    <row r="2479" spans="26:26" x14ac:dyDescent="0.25">
      <c r="Z2479" s="17"/>
    </row>
    <row r="2480" spans="26:26" x14ac:dyDescent="0.25">
      <c r="Z2480" s="17"/>
    </row>
    <row r="2481" spans="26:26" x14ac:dyDescent="0.25">
      <c r="Z2481" s="17"/>
    </row>
    <row r="2482" spans="26:26" x14ac:dyDescent="0.25">
      <c r="Z2482" s="17"/>
    </row>
    <row r="2483" spans="26:26" x14ac:dyDescent="0.25">
      <c r="Z2483" s="17"/>
    </row>
    <row r="2484" spans="26:26" x14ac:dyDescent="0.25">
      <c r="Z2484" s="17"/>
    </row>
    <row r="2485" spans="26:26" x14ac:dyDescent="0.25">
      <c r="Z2485" s="17"/>
    </row>
    <row r="2486" spans="26:26" x14ac:dyDescent="0.25">
      <c r="Z2486" s="17"/>
    </row>
    <row r="2487" spans="26:26" x14ac:dyDescent="0.25">
      <c r="Z2487" s="17"/>
    </row>
    <row r="2488" spans="26:26" x14ac:dyDescent="0.25">
      <c r="Z2488" s="17"/>
    </row>
    <row r="2489" spans="26:26" x14ac:dyDescent="0.25">
      <c r="Z2489" s="17"/>
    </row>
    <row r="2490" spans="26:26" x14ac:dyDescent="0.25">
      <c r="Z2490" s="17"/>
    </row>
    <row r="2491" spans="26:26" x14ac:dyDescent="0.25">
      <c r="Z2491" s="17"/>
    </row>
    <row r="2492" spans="26:26" x14ac:dyDescent="0.25">
      <c r="Z2492" s="17"/>
    </row>
    <row r="2493" spans="26:26" x14ac:dyDescent="0.25">
      <c r="Z2493" s="17"/>
    </row>
    <row r="2494" spans="26:26" x14ac:dyDescent="0.25">
      <c r="Z2494" s="17"/>
    </row>
    <row r="2495" spans="26:26" x14ac:dyDescent="0.25">
      <c r="Z2495" s="17"/>
    </row>
    <row r="2496" spans="26:26" x14ac:dyDescent="0.25">
      <c r="Z2496" s="17"/>
    </row>
    <row r="2497" spans="26:26" x14ac:dyDescent="0.25">
      <c r="Z2497" s="17"/>
    </row>
    <row r="2498" spans="26:26" x14ac:dyDescent="0.25">
      <c r="Z2498" s="17"/>
    </row>
    <row r="2499" spans="26:26" x14ac:dyDescent="0.25">
      <c r="Z2499" s="17"/>
    </row>
    <row r="2500" spans="26:26" x14ac:dyDescent="0.25">
      <c r="Z2500" s="17"/>
    </row>
    <row r="2501" spans="26:26" x14ac:dyDescent="0.25">
      <c r="Z2501" s="17"/>
    </row>
    <row r="2502" spans="26:26" x14ac:dyDescent="0.25">
      <c r="Z2502" s="17"/>
    </row>
    <row r="2503" spans="26:26" x14ac:dyDescent="0.25">
      <c r="Z2503" s="17"/>
    </row>
    <row r="2504" spans="26:26" x14ac:dyDescent="0.25">
      <c r="Z2504" s="17"/>
    </row>
    <row r="2505" spans="26:26" x14ac:dyDescent="0.25">
      <c r="Z2505" s="17"/>
    </row>
    <row r="2506" spans="26:26" x14ac:dyDescent="0.25">
      <c r="Z2506" s="17"/>
    </row>
    <row r="2507" spans="26:26" x14ac:dyDescent="0.25">
      <c r="Z2507" s="17"/>
    </row>
    <row r="2508" spans="26:26" x14ac:dyDescent="0.25">
      <c r="Z2508" s="17"/>
    </row>
    <row r="2509" spans="26:26" x14ac:dyDescent="0.25">
      <c r="Z2509" s="17"/>
    </row>
    <row r="2510" spans="26:26" x14ac:dyDescent="0.25">
      <c r="Z2510" s="17"/>
    </row>
    <row r="2511" spans="26:26" x14ac:dyDescent="0.25">
      <c r="Z2511" s="17"/>
    </row>
    <row r="2512" spans="26:26" x14ac:dyDescent="0.25">
      <c r="Z2512" s="17"/>
    </row>
    <row r="2513" spans="26:26" x14ac:dyDescent="0.25">
      <c r="Z2513" s="17"/>
    </row>
    <row r="2514" spans="26:26" x14ac:dyDescent="0.25">
      <c r="Z2514" s="17"/>
    </row>
    <row r="2515" spans="26:26" x14ac:dyDescent="0.25">
      <c r="Z2515" s="17"/>
    </row>
    <row r="2516" spans="26:26" x14ac:dyDescent="0.25">
      <c r="Z2516" s="17"/>
    </row>
    <row r="2517" spans="26:26" x14ac:dyDescent="0.25">
      <c r="Z2517" s="17"/>
    </row>
    <row r="2518" spans="26:26" x14ac:dyDescent="0.25">
      <c r="Z2518" s="17"/>
    </row>
    <row r="2519" spans="26:26" x14ac:dyDescent="0.25">
      <c r="Z2519" s="17"/>
    </row>
    <row r="2520" spans="26:26" x14ac:dyDescent="0.25">
      <c r="Z2520" s="17"/>
    </row>
    <row r="2521" spans="26:26" x14ac:dyDescent="0.25">
      <c r="Z2521" s="17"/>
    </row>
    <row r="2522" spans="26:26" x14ac:dyDescent="0.25">
      <c r="Z2522" s="17"/>
    </row>
    <row r="2523" spans="26:26" x14ac:dyDescent="0.25">
      <c r="Z2523" s="17"/>
    </row>
    <row r="2524" spans="26:26" x14ac:dyDescent="0.25">
      <c r="Z2524" s="17"/>
    </row>
    <row r="2525" spans="26:26" x14ac:dyDescent="0.25">
      <c r="Z2525" s="17"/>
    </row>
    <row r="2526" spans="26:26" x14ac:dyDescent="0.25">
      <c r="Z2526" s="17"/>
    </row>
    <row r="2527" spans="26:26" x14ac:dyDescent="0.25">
      <c r="Z2527" s="17"/>
    </row>
    <row r="2528" spans="26:26" x14ac:dyDescent="0.25">
      <c r="Z2528" s="17"/>
    </row>
    <row r="2529" spans="26:26" x14ac:dyDescent="0.25">
      <c r="Z2529" s="17"/>
    </row>
    <row r="2530" spans="26:26" x14ac:dyDescent="0.25">
      <c r="Z2530" s="17"/>
    </row>
    <row r="2531" spans="26:26" x14ac:dyDescent="0.25">
      <c r="Z2531" s="17"/>
    </row>
    <row r="2532" spans="26:26" x14ac:dyDescent="0.25">
      <c r="Z2532" s="17"/>
    </row>
    <row r="2533" spans="26:26" x14ac:dyDescent="0.25">
      <c r="Z2533" s="17"/>
    </row>
    <row r="2534" spans="26:26" x14ac:dyDescent="0.25">
      <c r="Z2534" s="17"/>
    </row>
    <row r="2535" spans="26:26" x14ac:dyDescent="0.25">
      <c r="Z2535" s="17"/>
    </row>
    <row r="2536" spans="26:26" x14ac:dyDescent="0.25">
      <c r="Z2536" s="17"/>
    </row>
    <row r="2537" spans="26:26" x14ac:dyDescent="0.25">
      <c r="Z2537" s="17"/>
    </row>
    <row r="2538" spans="26:26" x14ac:dyDescent="0.25">
      <c r="Z2538" s="17"/>
    </row>
    <row r="2539" spans="26:26" x14ac:dyDescent="0.25">
      <c r="Z2539" s="17"/>
    </row>
    <row r="2540" spans="26:26" x14ac:dyDescent="0.25">
      <c r="Z2540" s="17"/>
    </row>
    <row r="2541" spans="26:26" x14ac:dyDescent="0.25">
      <c r="Z2541" s="17"/>
    </row>
    <row r="2542" spans="26:26" x14ac:dyDescent="0.25">
      <c r="Z2542" s="17"/>
    </row>
    <row r="2543" spans="26:26" x14ac:dyDescent="0.25">
      <c r="Z2543" s="17"/>
    </row>
    <row r="2544" spans="26:26" x14ac:dyDescent="0.25">
      <c r="Z2544" s="17"/>
    </row>
    <row r="2545" spans="26:26" x14ac:dyDescent="0.25">
      <c r="Z2545" s="17"/>
    </row>
    <row r="2546" spans="26:26" x14ac:dyDescent="0.25">
      <c r="Z2546" s="17"/>
    </row>
    <row r="2547" spans="26:26" x14ac:dyDescent="0.25">
      <c r="Z2547" s="17"/>
    </row>
    <row r="2548" spans="26:26" x14ac:dyDescent="0.25">
      <c r="Z2548" s="17"/>
    </row>
    <row r="2549" spans="26:26" x14ac:dyDescent="0.25">
      <c r="Z2549" s="17"/>
    </row>
    <row r="2550" spans="26:26" x14ac:dyDescent="0.25">
      <c r="Z2550" s="17"/>
    </row>
    <row r="2551" spans="26:26" x14ac:dyDescent="0.25">
      <c r="Z2551" s="17"/>
    </row>
    <row r="2552" spans="26:26" x14ac:dyDescent="0.25">
      <c r="Z2552" s="17"/>
    </row>
    <row r="2553" spans="26:26" x14ac:dyDescent="0.25">
      <c r="Z2553" s="17"/>
    </row>
    <row r="2554" spans="26:26" x14ac:dyDescent="0.25">
      <c r="Z2554" s="17"/>
    </row>
    <row r="2555" spans="26:26" x14ac:dyDescent="0.25">
      <c r="Z2555" s="17"/>
    </row>
    <row r="2556" spans="26:26" x14ac:dyDescent="0.25">
      <c r="Z2556" s="17"/>
    </row>
    <row r="2557" spans="26:26" x14ac:dyDescent="0.25">
      <c r="Z2557" s="17"/>
    </row>
    <row r="2558" spans="26:26" x14ac:dyDescent="0.25">
      <c r="Z2558" s="17"/>
    </row>
    <row r="2559" spans="26:26" x14ac:dyDescent="0.25">
      <c r="Z2559" s="17"/>
    </row>
    <row r="2560" spans="26:26" x14ac:dyDescent="0.25">
      <c r="Z2560" s="17"/>
    </row>
    <row r="2561" spans="26:26" x14ac:dyDescent="0.25">
      <c r="Z2561" s="17"/>
    </row>
    <row r="2562" spans="26:26" x14ac:dyDescent="0.25">
      <c r="Z2562" s="17"/>
    </row>
    <row r="2563" spans="26:26" x14ac:dyDescent="0.25">
      <c r="Z2563" s="17"/>
    </row>
    <row r="2564" spans="26:26" x14ac:dyDescent="0.25">
      <c r="Z2564" s="17"/>
    </row>
    <row r="2565" spans="26:26" x14ac:dyDescent="0.25">
      <c r="Z2565" s="17"/>
    </row>
    <row r="2566" spans="26:26" x14ac:dyDescent="0.25">
      <c r="Z2566" s="17"/>
    </row>
    <row r="2567" spans="26:26" x14ac:dyDescent="0.25">
      <c r="Z2567" s="17"/>
    </row>
    <row r="2568" spans="26:26" x14ac:dyDescent="0.25">
      <c r="Z2568" s="17"/>
    </row>
    <row r="2569" spans="26:26" x14ac:dyDescent="0.25">
      <c r="Z2569" s="17"/>
    </row>
    <row r="2570" spans="26:26" x14ac:dyDescent="0.25">
      <c r="Z2570" s="17"/>
    </row>
    <row r="2571" spans="26:26" x14ac:dyDescent="0.25">
      <c r="Z2571" s="17"/>
    </row>
    <row r="2572" spans="26:26" x14ac:dyDescent="0.25">
      <c r="Z2572" s="17"/>
    </row>
    <row r="2573" spans="26:26" x14ac:dyDescent="0.25">
      <c r="Z2573" s="17"/>
    </row>
    <row r="2574" spans="26:26" x14ac:dyDescent="0.25">
      <c r="Z2574" s="17"/>
    </row>
    <row r="2575" spans="26:26" x14ac:dyDescent="0.25">
      <c r="Z2575" s="17"/>
    </row>
    <row r="2576" spans="26:26" x14ac:dyDescent="0.25">
      <c r="Z2576" s="17"/>
    </row>
    <row r="2577" spans="26:26" x14ac:dyDescent="0.25">
      <c r="Z2577" s="17"/>
    </row>
    <row r="2578" spans="26:26" x14ac:dyDescent="0.25">
      <c r="Z2578" s="17"/>
    </row>
    <row r="2579" spans="26:26" x14ac:dyDescent="0.25">
      <c r="Z2579" s="17"/>
    </row>
    <row r="2580" spans="26:26" x14ac:dyDescent="0.25">
      <c r="Z2580" s="17"/>
    </row>
    <row r="2581" spans="26:26" x14ac:dyDescent="0.25">
      <c r="Z2581" s="17"/>
    </row>
    <row r="2582" spans="26:26" x14ac:dyDescent="0.25">
      <c r="Z2582" s="17"/>
    </row>
    <row r="2583" spans="26:26" x14ac:dyDescent="0.25">
      <c r="Z2583" s="17"/>
    </row>
    <row r="2584" spans="26:26" x14ac:dyDescent="0.25">
      <c r="Z2584" s="17"/>
    </row>
    <row r="2585" spans="26:26" x14ac:dyDescent="0.25">
      <c r="Z2585" s="17"/>
    </row>
    <row r="2586" spans="26:26" x14ac:dyDescent="0.25">
      <c r="Z2586" s="17"/>
    </row>
    <row r="2587" spans="26:26" x14ac:dyDescent="0.25">
      <c r="Z2587" s="17"/>
    </row>
    <row r="2588" spans="26:26" x14ac:dyDescent="0.25">
      <c r="Z2588" s="17"/>
    </row>
    <row r="2589" spans="26:26" x14ac:dyDescent="0.25">
      <c r="Z2589" s="17"/>
    </row>
    <row r="2590" spans="26:26" x14ac:dyDescent="0.25">
      <c r="Z2590" s="17"/>
    </row>
    <row r="2591" spans="26:26" x14ac:dyDescent="0.25">
      <c r="Z2591" s="17"/>
    </row>
    <row r="2592" spans="26:26" x14ac:dyDescent="0.25">
      <c r="Z2592" s="17"/>
    </row>
    <row r="2593" spans="26:26" x14ac:dyDescent="0.25">
      <c r="Z2593" s="17"/>
    </row>
    <row r="2594" spans="26:26" x14ac:dyDescent="0.25">
      <c r="Z2594" s="17"/>
    </row>
    <row r="2595" spans="26:26" x14ac:dyDescent="0.25">
      <c r="Z2595" s="17"/>
    </row>
    <row r="2596" spans="26:26" x14ac:dyDescent="0.25">
      <c r="Z2596" s="17"/>
    </row>
    <row r="2597" spans="26:26" x14ac:dyDescent="0.25">
      <c r="Z2597" s="17"/>
    </row>
    <row r="2598" spans="26:26" x14ac:dyDescent="0.25">
      <c r="Z2598" s="17"/>
    </row>
    <row r="2599" spans="26:26" x14ac:dyDescent="0.25">
      <c r="Z2599" s="17"/>
    </row>
    <row r="2600" spans="26:26" x14ac:dyDescent="0.25">
      <c r="Z2600" s="17"/>
    </row>
    <row r="2601" spans="26:26" x14ac:dyDescent="0.25">
      <c r="Z2601" s="17"/>
    </row>
    <row r="2602" spans="26:26" x14ac:dyDescent="0.25">
      <c r="Z2602" s="17"/>
    </row>
    <row r="2603" spans="26:26" x14ac:dyDescent="0.25">
      <c r="Z2603" s="17"/>
    </row>
    <row r="2604" spans="26:26" x14ac:dyDescent="0.25">
      <c r="Z2604" s="17"/>
    </row>
    <row r="2605" spans="26:26" x14ac:dyDescent="0.25">
      <c r="Z2605" s="17"/>
    </row>
    <row r="2606" spans="26:26" x14ac:dyDescent="0.25">
      <c r="Z2606" s="17"/>
    </row>
    <row r="2607" spans="26:26" x14ac:dyDescent="0.25">
      <c r="Z2607" s="17"/>
    </row>
    <row r="2608" spans="26:26" x14ac:dyDescent="0.25">
      <c r="Z2608" s="17"/>
    </row>
    <row r="2609" spans="26:26" x14ac:dyDescent="0.25">
      <c r="Z2609" s="17"/>
    </row>
    <row r="2610" spans="26:26" x14ac:dyDescent="0.25">
      <c r="Z2610" s="17"/>
    </row>
    <row r="2611" spans="26:26" x14ac:dyDescent="0.25">
      <c r="Z2611" s="17"/>
    </row>
    <row r="2612" spans="26:26" x14ac:dyDescent="0.25">
      <c r="Z2612" s="17"/>
    </row>
    <row r="2613" spans="26:26" x14ac:dyDescent="0.25">
      <c r="Z2613" s="17"/>
    </row>
    <row r="2614" spans="26:26" x14ac:dyDescent="0.25">
      <c r="Z2614" s="17"/>
    </row>
    <row r="2615" spans="26:26" x14ac:dyDescent="0.25">
      <c r="Z2615" s="17"/>
    </row>
    <row r="2616" spans="26:26" x14ac:dyDescent="0.25">
      <c r="Z2616" s="17"/>
    </row>
    <row r="2617" spans="26:26" x14ac:dyDescent="0.25">
      <c r="Z2617" s="17"/>
    </row>
    <row r="2618" spans="26:26" x14ac:dyDescent="0.25">
      <c r="Z2618" s="17"/>
    </row>
    <row r="2619" spans="26:26" x14ac:dyDescent="0.25">
      <c r="Z2619" s="17"/>
    </row>
    <row r="2620" spans="26:26" x14ac:dyDescent="0.25">
      <c r="Z2620" s="17"/>
    </row>
    <row r="2621" spans="26:26" x14ac:dyDescent="0.25">
      <c r="Z2621" s="17"/>
    </row>
    <row r="2622" spans="26:26" x14ac:dyDescent="0.25">
      <c r="Z2622" s="17"/>
    </row>
    <row r="2623" spans="26:26" x14ac:dyDescent="0.25">
      <c r="Z2623" s="17"/>
    </row>
    <row r="2624" spans="26:26" x14ac:dyDescent="0.25">
      <c r="Z2624" s="17"/>
    </row>
    <row r="2625" spans="26:26" x14ac:dyDescent="0.25">
      <c r="Z2625" s="17"/>
    </row>
    <row r="2626" spans="26:26" x14ac:dyDescent="0.25">
      <c r="Z2626" s="17"/>
    </row>
    <row r="2627" spans="26:26" x14ac:dyDescent="0.25">
      <c r="Z2627" s="17"/>
    </row>
    <row r="2628" spans="26:26" x14ac:dyDescent="0.25">
      <c r="Z2628" s="17"/>
    </row>
    <row r="2629" spans="26:26" x14ac:dyDescent="0.25">
      <c r="Z2629" s="17"/>
    </row>
    <row r="2630" spans="26:26" x14ac:dyDescent="0.25">
      <c r="Z2630" s="17"/>
    </row>
    <row r="2631" spans="26:26" x14ac:dyDescent="0.25">
      <c r="Z2631" s="17"/>
    </row>
    <row r="2632" spans="26:26" x14ac:dyDescent="0.25">
      <c r="Z2632" s="17"/>
    </row>
    <row r="2633" spans="26:26" x14ac:dyDescent="0.25">
      <c r="Z2633" s="17"/>
    </row>
    <row r="2634" spans="26:26" x14ac:dyDescent="0.25">
      <c r="Z2634" s="17"/>
    </row>
    <row r="2635" spans="26:26" x14ac:dyDescent="0.25">
      <c r="Z2635" s="17"/>
    </row>
    <row r="2636" spans="26:26" x14ac:dyDescent="0.25">
      <c r="Z2636" s="17"/>
    </row>
    <row r="2637" spans="26:26" x14ac:dyDescent="0.25">
      <c r="Z2637" s="17"/>
    </row>
    <row r="2638" spans="26:26" x14ac:dyDescent="0.25">
      <c r="Z2638" s="17"/>
    </row>
    <row r="2639" spans="26:26" x14ac:dyDescent="0.25">
      <c r="Z2639" s="17"/>
    </row>
    <row r="2640" spans="26:26" x14ac:dyDescent="0.25">
      <c r="Z2640" s="17"/>
    </row>
    <row r="2641" spans="26:26" x14ac:dyDescent="0.25">
      <c r="Z2641" s="17"/>
    </row>
    <row r="2642" spans="26:26" x14ac:dyDescent="0.25">
      <c r="Z2642" s="17"/>
    </row>
    <row r="2643" spans="26:26" x14ac:dyDescent="0.25">
      <c r="Z2643" s="17"/>
    </row>
    <row r="2644" spans="26:26" x14ac:dyDescent="0.25">
      <c r="Z2644" s="17"/>
    </row>
    <row r="2645" spans="26:26" x14ac:dyDescent="0.25">
      <c r="Z2645" s="17"/>
    </row>
    <row r="2646" spans="26:26" x14ac:dyDescent="0.25">
      <c r="Z2646" s="17"/>
    </row>
    <row r="2647" spans="26:26" x14ac:dyDescent="0.25">
      <c r="Z2647" s="17"/>
    </row>
    <row r="2648" spans="26:26" x14ac:dyDescent="0.25">
      <c r="Z2648" s="17"/>
    </row>
    <row r="2649" spans="26:26" x14ac:dyDescent="0.25">
      <c r="Z2649" s="17"/>
    </row>
    <row r="2650" spans="26:26" x14ac:dyDescent="0.25">
      <c r="Z2650" s="17"/>
    </row>
    <row r="2651" spans="26:26" x14ac:dyDescent="0.25">
      <c r="Z2651" s="17"/>
    </row>
    <row r="2652" spans="26:26" x14ac:dyDescent="0.25">
      <c r="Z2652" s="17"/>
    </row>
    <row r="2653" spans="26:26" x14ac:dyDescent="0.25">
      <c r="Z2653" s="17"/>
    </row>
    <row r="2654" spans="26:26" x14ac:dyDescent="0.25">
      <c r="Z2654" s="17"/>
    </row>
    <row r="2655" spans="26:26" x14ac:dyDescent="0.25">
      <c r="Z2655" s="17"/>
    </row>
    <row r="2656" spans="26:26" x14ac:dyDescent="0.25">
      <c r="Z2656" s="17"/>
    </row>
    <row r="2657" spans="26:26" x14ac:dyDescent="0.25">
      <c r="Z2657" s="17"/>
    </row>
    <row r="2658" spans="26:26" x14ac:dyDescent="0.25">
      <c r="Z2658" s="17"/>
    </row>
    <row r="2659" spans="26:26" x14ac:dyDescent="0.25">
      <c r="Z2659" s="17"/>
    </row>
    <row r="2660" spans="26:26" x14ac:dyDescent="0.25">
      <c r="Z2660" s="17"/>
    </row>
    <row r="2661" spans="26:26" x14ac:dyDescent="0.25">
      <c r="Z2661" s="17"/>
    </row>
    <row r="2662" spans="26:26" x14ac:dyDescent="0.25">
      <c r="Z2662" s="17"/>
    </row>
    <row r="2663" spans="26:26" x14ac:dyDescent="0.25">
      <c r="Z2663" s="17"/>
    </row>
    <row r="2664" spans="26:26" x14ac:dyDescent="0.25">
      <c r="Z2664" s="17"/>
    </row>
    <row r="2665" spans="26:26" x14ac:dyDescent="0.25">
      <c r="Z2665" s="17"/>
    </row>
    <row r="2666" spans="26:26" x14ac:dyDescent="0.25">
      <c r="Z2666" s="17"/>
    </row>
    <row r="2667" spans="26:26" x14ac:dyDescent="0.25">
      <c r="Z2667" s="17"/>
    </row>
    <row r="2668" spans="26:26" x14ac:dyDescent="0.25">
      <c r="Z2668" s="17"/>
    </row>
    <row r="2669" spans="26:26" x14ac:dyDescent="0.25">
      <c r="Z2669" s="17"/>
    </row>
    <row r="2670" spans="26:26" x14ac:dyDescent="0.25">
      <c r="Z2670" s="17"/>
    </row>
    <row r="2671" spans="26:26" x14ac:dyDescent="0.25">
      <c r="Z2671" s="17"/>
    </row>
    <row r="2672" spans="26:26" x14ac:dyDescent="0.25">
      <c r="Z2672" s="17"/>
    </row>
    <row r="2673" spans="26:26" x14ac:dyDescent="0.25">
      <c r="Z2673" s="17"/>
    </row>
    <row r="2674" spans="26:26" x14ac:dyDescent="0.25">
      <c r="Z2674" s="17"/>
    </row>
    <row r="2675" spans="26:26" x14ac:dyDescent="0.25">
      <c r="Z2675" s="17"/>
    </row>
    <row r="2676" spans="26:26" x14ac:dyDescent="0.25">
      <c r="Z2676" s="17"/>
    </row>
    <row r="2677" spans="26:26" x14ac:dyDescent="0.25">
      <c r="Z2677" s="17"/>
    </row>
    <row r="2678" spans="26:26" x14ac:dyDescent="0.25">
      <c r="Z2678" s="17"/>
    </row>
    <row r="2679" spans="26:26" x14ac:dyDescent="0.25">
      <c r="Z2679" s="17"/>
    </row>
    <row r="2680" spans="26:26" x14ac:dyDescent="0.25">
      <c r="Z2680" s="17"/>
    </row>
    <row r="2681" spans="26:26" x14ac:dyDescent="0.25">
      <c r="Z2681" s="17"/>
    </row>
    <row r="2682" spans="26:26" x14ac:dyDescent="0.25">
      <c r="Z2682" s="17"/>
    </row>
    <row r="2683" spans="26:26" x14ac:dyDescent="0.25">
      <c r="Z2683" s="17"/>
    </row>
    <row r="2684" spans="26:26" x14ac:dyDescent="0.25">
      <c r="Z2684" s="17"/>
    </row>
    <row r="2685" spans="26:26" x14ac:dyDescent="0.25">
      <c r="Z2685" s="17"/>
    </row>
    <row r="2686" spans="26:26" x14ac:dyDescent="0.25">
      <c r="Z2686" s="17"/>
    </row>
    <row r="2687" spans="26:26" x14ac:dyDescent="0.25">
      <c r="Z2687" s="17"/>
    </row>
    <row r="2688" spans="26:26" x14ac:dyDescent="0.25">
      <c r="Z2688" s="17"/>
    </row>
    <row r="2689" spans="26:26" x14ac:dyDescent="0.25">
      <c r="Z2689" s="17"/>
    </row>
    <row r="2690" spans="26:26" x14ac:dyDescent="0.25">
      <c r="Z2690" s="17"/>
    </row>
    <row r="2691" spans="26:26" x14ac:dyDescent="0.25">
      <c r="Z2691" s="17"/>
    </row>
    <row r="2692" spans="26:26" x14ac:dyDescent="0.25">
      <c r="Z2692" s="17"/>
    </row>
    <row r="2693" spans="26:26" x14ac:dyDescent="0.25">
      <c r="Z2693" s="17"/>
    </row>
    <row r="2694" spans="26:26" x14ac:dyDescent="0.25">
      <c r="Z2694" s="17"/>
    </row>
    <row r="2695" spans="26:26" x14ac:dyDescent="0.25">
      <c r="Z2695" s="17"/>
    </row>
    <row r="2696" spans="26:26" x14ac:dyDescent="0.25">
      <c r="Z2696" s="17"/>
    </row>
    <row r="2697" spans="26:26" x14ac:dyDescent="0.25">
      <c r="Z2697" s="17"/>
    </row>
    <row r="2698" spans="26:26" x14ac:dyDescent="0.25">
      <c r="Z2698" s="17"/>
    </row>
    <row r="2699" spans="26:26" x14ac:dyDescent="0.25">
      <c r="Z2699" s="17"/>
    </row>
    <row r="2700" spans="26:26" x14ac:dyDescent="0.25">
      <c r="Z2700" s="17"/>
    </row>
    <row r="2701" spans="26:26" x14ac:dyDescent="0.25">
      <c r="Z2701" s="17"/>
    </row>
    <row r="2702" spans="26:26" x14ac:dyDescent="0.25">
      <c r="Z2702" s="17"/>
    </row>
    <row r="2703" spans="26:26" x14ac:dyDescent="0.25">
      <c r="Z2703" s="17"/>
    </row>
    <row r="2704" spans="26:26" x14ac:dyDescent="0.25">
      <c r="Z2704" s="17"/>
    </row>
    <row r="2705" spans="26:26" x14ac:dyDescent="0.25">
      <c r="Z2705" s="17"/>
    </row>
    <row r="2706" spans="26:26" x14ac:dyDescent="0.25">
      <c r="Z2706" s="17"/>
    </row>
    <row r="2707" spans="26:26" x14ac:dyDescent="0.25">
      <c r="Z2707" s="17"/>
    </row>
    <row r="2708" spans="26:26" x14ac:dyDescent="0.25">
      <c r="Z2708" s="17"/>
    </row>
    <row r="2709" spans="26:26" x14ac:dyDescent="0.25">
      <c r="Z2709" s="17"/>
    </row>
    <row r="2710" spans="26:26" x14ac:dyDescent="0.25">
      <c r="Z2710" s="17"/>
    </row>
    <row r="2711" spans="26:26" x14ac:dyDescent="0.25">
      <c r="Z2711" s="17"/>
    </row>
    <row r="2712" spans="26:26" x14ac:dyDescent="0.25">
      <c r="Z2712" s="17"/>
    </row>
    <row r="2713" spans="26:26" x14ac:dyDescent="0.25">
      <c r="Z2713" s="17"/>
    </row>
    <row r="2714" spans="26:26" x14ac:dyDescent="0.25">
      <c r="Z2714" s="17"/>
    </row>
    <row r="2715" spans="26:26" x14ac:dyDescent="0.25">
      <c r="Z2715" s="17"/>
    </row>
    <row r="2716" spans="26:26" x14ac:dyDescent="0.25">
      <c r="Z2716" s="17"/>
    </row>
    <row r="2717" spans="26:26" x14ac:dyDescent="0.25">
      <c r="Z2717" s="17"/>
    </row>
    <row r="2718" spans="26:26" x14ac:dyDescent="0.25">
      <c r="Z2718" s="17"/>
    </row>
    <row r="2719" spans="26:26" x14ac:dyDescent="0.25">
      <c r="Z2719" s="17"/>
    </row>
    <row r="2720" spans="26:26" x14ac:dyDescent="0.25">
      <c r="Z2720" s="17"/>
    </row>
    <row r="2721" spans="26:26" x14ac:dyDescent="0.25">
      <c r="Z2721" s="17"/>
    </row>
    <row r="2722" spans="26:26" x14ac:dyDescent="0.25">
      <c r="Z2722" s="17"/>
    </row>
    <row r="2723" spans="26:26" x14ac:dyDescent="0.25">
      <c r="Z2723" s="17"/>
    </row>
    <row r="2724" spans="26:26" x14ac:dyDescent="0.25">
      <c r="Z2724" s="17"/>
    </row>
    <row r="2725" spans="26:26" x14ac:dyDescent="0.25">
      <c r="Z2725" s="17"/>
    </row>
    <row r="2726" spans="26:26" x14ac:dyDescent="0.25">
      <c r="Z2726" s="17"/>
    </row>
    <row r="2727" spans="26:26" x14ac:dyDescent="0.25">
      <c r="Z2727" s="17"/>
    </row>
    <row r="2728" spans="26:26" x14ac:dyDescent="0.25">
      <c r="Z2728" s="17"/>
    </row>
    <row r="2729" spans="26:26" x14ac:dyDescent="0.25">
      <c r="Z2729" s="17"/>
    </row>
    <row r="2730" spans="26:26" x14ac:dyDescent="0.25">
      <c r="Z2730" s="17"/>
    </row>
    <row r="2731" spans="26:26" x14ac:dyDescent="0.25">
      <c r="Z2731" s="17"/>
    </row>
    <row r="2732" spans="26:26" x14ac:dyDescent="0.25">
      <c r="Z2732" s="17"/>
    </row>
    <row r="2733" spans="26:26" x14ac:dyDescent="0.25">
      <c r="Z2733" s="17"/>
    </row>
    <row r="2734" spans="26:26" x14ac:dyDescent="0.25">
      <c r="Z2734" s="17"/>
    </row>
    <row r="2735" spans="26:26" x14ac:dyDescent="0.25">
      <c r="Z2735" s="17"/>
    </row>
    <row r="2736" spans="26:26" x14ac:dyDescent="0.25">
      <c r="Z2736" s="17"/>
    </row>
    <row r="2737" spans="26:26" x14ac:dyDescent="0.25">
      <c r="Z2737" s="17"/>
    </row>
    <row r="2738" spans="26:26" x14ac:dyDescent="0.25">
      <c r="Z2738" s="17"/>
    </row>
    <row r="2739" spans="26:26" x14ac:dyDescent="0.25">
      <c r="Z2739" s="17"/>
    </row>
    <row r="2740" spans="26:26" x14ac:dyDescent="0.25">
      <c r="Z2740" s="17"/>
    </row>
    <row r="2741" spans="26:26" x14ac:dyDescent="0.25">
      <c r="Z2741" s="17"/>
    </row>
    <row r="2742" spans="26:26" x14ac:dyDescent="0.25">
      <c r="Z2742" s="17"/>
    </row>
    <row r="2743" spans="26:26" x14ac:dyDescent="0.25">
      <c r="Z2743" s="17"/>
    </row>
    <row r="2744" spans="26:26" x14ac:dyDescent="0.25">
      <c r="Z2744" s="17"/>
    </row>
    <row r="2745" spans="26:26" x14ac:dyDescent="0.25">
      <c r="Z2745" s="17"/>
    </row>
    <row r="2746" spans="26:26" x14ac:dyDescent="0.25">
      <c r="Z2746" s="17"/>
    </row>
    <row r="2747" spans="26:26" x14ac:dyDescent="0.25">
      <c r="Z2747" s="17"/>
    </row>
    <row r="2748" spans="26:26" x14ac:dyDescent="0.25">
      <c r="Z2748" s="17"/>
    </row>
    <row r="2749" spans="26:26" x14ac:dyDescent="0.25">
      <c r="Z2749" s="17"/>
    </row>
    <row r="2750" spans="26:26" x14ac:dyDescent="0.25">
      <c r="Z2750" s="17"/>
    </row>
    <row r="2751" spans="26:26" x14ac:dyDescent="0.25">
      <c r="Z2751" s="17"/>
    </row>
    <row r="2752" spans="26:26" x14ac:dyDescent="0.25">
      <c r="Z2752" s="17"/>
    </row>
    <row r="2753" spans="26:26" x14ac:dyDescent="0.25">
      <c r="Z2753" s="17"/>
    </row>
    <row r="2754" spans="26:26" x14ac:dyDescent="0.25">
      <c r="Z2754" s="17"/>
    </row>
    <row r="2755" spans="26:26" x14ac:dyDescent="0.25">
      <c r="Z2755" s="17"/>
    </row>
    <row r="2756" spans="26:26" x14ac:dyDescent="0.25">
      <c r="Z2756" s="17"/>
    </row>
    <row r="2757" spans="26:26" x14ac:dyDescent="0.25">
      <c r="Z2757" s="17"/>
    </row>
    <row r="2758" spans="26:26" x14ac:dyDescent="0.25">
      <c r="Z2758" s="17"/>
    </row>
    <row r="2759" spans="26:26" x14ac:dyDescent="0.25">
      <c r="Z2759" s="17"/>
    </row>
    <row r="2760" spans="26:26" x14ac:dyDescent="0.25">
      <c r="Z2760" s="17"/>
    </row>
    <row r="2761" spans="26:26" x14ac:dyDescent="0.25">
      <c r="Z2761" s="17"/>
    </row>
    <row r="2762" spans="26:26" x14ac:dyDescent="0.25">
      <c r="Z2762" s="17"/>
    </row>
    <row r="2763" spans="26:26" x14ac:dyDescent="0.25">
      <c r="Z2763" s="17"/>
    </row>
    <row r="2764" spans="26:26" x14ac:dyDescent="0.25">
      <c r="Z2764" s="17"/>
    </row>
    <row r="2765" spans="26:26" x14ac:dyDescent="0.25">
      <c r="Z2765" s="17"/>
    </row>
    <row r="2766" spans="26:26" x14ac:dyDescent="0.25">
      <c r="Z2766" s="17"/>
    </row>
    <row r="2767" spans="26:26" x14ac:dyDescent="0.25">
      <c r="Z2767" s="17"/>
    </row>
    <row r="2768" spans="26:26" x14ac:dyDescent="0.25">
      <c r="Z2768" s="17"/>
    </row>
    <row r="2769" spans="26:26" x14ac:dyDescent="0.25">
      <c r="Z2769" s="17"/>
    </row>
    <row r="2770" spans="26:26" x14ac:dyDescent="0.25">
      <c r="Z2770" s="17"/>
    </row>
    <row r="2771" spans="26:26" x14ac:dyDescent="0.25">
      <c r="Z2771" s="17"/>
    </row>
    <row r="2772" spans="26:26" x14ac:dyDescent="0.25">
      <c r="Z2772" s="17"/>
    </row>
    <row r="2773" spans="26:26" x14ac:dyDescent="0.25">
      <c r="Z2773" s="17"/>
    </row>
    <row r="2774" spans="26:26" x14ac:dyDescent="0.25">
      <c r="Z2774" s="17"/>
    </row>
    <row r="2775" spans="26:26" x14ac:dyDescent="0.25">
      <c r="Z2775" s="17"/>
    </row>
    <row r="2776" spans="26:26" x14ac:dyDescent="0.25">
      <c r="Z2776" s="17"/>
    </row>
    <row r="2777" spans="26:26" x14ac:dyDescent="0.25">
      <c r="Z2777" s="17"/>
    </row>
    <row r="2778" spans="26:26" x14ac:dyDescent="0.25">
      <c r="Z2778" s="17"/>
    </row>
    <row r="2779" spans="26:26" x14ac:dyDescent="0.25">
      <c r="Z2779" s="17"/>
    </row>
    <row r="2780" spans="26:26" x14ac:dyDescent="0.25">
      <c r="Z2780" s="17"/>
    </row>
    <row r="2781" spans="26:26" x14ac:dyDescent="0.25">
      <c r="Z2781" s="17"/>
    </row>
    <row r="2782" spans="26:26" x14ac:dyDescent="0.25">
      <c r="Z2782" s="17"/>
    </row>
    <row r="2783" spans="26:26" x14ac:dyDescent="0.25">
      <c r="Z2783" s="17"/>
    </row>
    <row r="2784" spans="26:26" x14ac:dyDescent="0.25">
      <c r="Z2784" s="17"/>
    </row>
    <row r="2785" spans="26:26" x14ac:dyDescent="0.25">
      <c r="Z2785" s="17"/>
    </row>
    <row r="2786" spans="26:26" x14ac:dyDescent="0.25">
      <c r="Z2786" s="17"/>
    </row>
    <row r="2787" spans="26:26" x14ac:dyDescent="0.25">
      <c r="Z2787" s="17"/>
    </row>
    <row r="2788" spans="26:26" x14ac:dyDescent="0.25">
      <c r="Z2788" s="17"/>
    </row>
    <row r="2789" spans="26:26" x14ac:dyDescent="0.25">
      <c r="Z2789" s="17"/>
    </row>
    <row r="2790" spans="26:26" x14ac:dyDescent="0.25">
      <c r="Z2790" s="17"/>
    </row>
    <row r="2791" spans="26:26" x14ac:dyDescent="0.25">
      <c r="Z2791" s="17"/>
    </row>
    <row r="2792" spans="26:26" x14ac:dyDescent="0.25">
      <c r="Z2792" s="17"/>
    </row>
    <row r="2793" spans="26:26" x14ac:dyDescent="0.25">
      <c r="Z2793" s="17"/>
    </row>
    <row r="2794" spans="26:26" x14ac:dyDescent="0.25">
      <c r="Z2794" s="17"/>
    </row>
    <row r="2795" spans="26:26" x14ac:dyDescent="0.25">
      <c r="Z2795" s="17"/>
    </row>
    <row r="2796" spans="26:26" x14ac:dyDescent="0.25">
      <c r="Z2796" s="17"/>
    </row>
    <row r="2797" spans="26:26" x14ac:dyDescent="0.25">
      <c r="Z2797" s="17"/>
    </row>
    <row r="2798" spans="26:26" x14ac:dyDescent="0.25">
      <c r="Z2798" s="17"/>
    </row>
    <row r="2799" spans="26:26" x14ac:dyDescent="0.25">
      <c r="Z2799" s="17"/>
    </row>
    <row r="2800" spans="26:26" x14ac:dyDescent="0.25">
      <c r="Z2800" s="17"/>
    </row>
    <row r="2801" spans="26:26" x14ac:dyDescent="0.25">
      <c r="Z2801" s="17"/>
    </row>
    <row r="2802" spans="26:26" x14ac:dyDescent="0.25">
      <c r="Z2802" s="17"/>
    </row>
    <row r="2803" spans="26:26" x14ac:dyDescent="0.25">
      <c r="Z2803" s="17"/>
    </row>
    <row r="2804" spans="26:26" x14ac:dyDescent="0.25">
      <c r="Z2804" s="17"/>
    </row>
    <row r="2805" spans="26:26" x14ac:dyDescent="0.25">
      <c r="Z2805" s="17"/>
    </row>
    <row r="2806" spans="26:26" x14ac:dyDescent="0.25">
      <c r="Z2806" s="17"/>
    </row>
    <row r="2807" spans="26:26" x14ac:dyDescent="0.25">
      <c r="Z2807" s="17"/>
    </row>
    <row r="2808" spans="26:26" x14ac:dyDescent="0.25">
      <c r="Z2808" s="17"/>
    </row>
    <row r="2809" spans="26:26" x14ac:dyDescent="0.25">
      <c r="Z2809" s="17"/>
    </row>
    <row r="2810" spans="26:26" x14ac:dyDescent="0.25">
      <c r="Z2810" s="17"/>
    </row>
    <row r="2811" spans="26:26" x14ac:dyDescent="0.25">
      <c r="Z2811" s="17"/>
    </row>
    <row r="2812" spans="26:26" x14ac:dyDescent="0.25">
      <c r="Z2812" s="17"/>
    </row>
    <row r="2813" spans="26:26" x14ac:dyDescent="0.25">
      <c r="Z2813" s="17"/>
    </row>
    <row r="2814" spans="26:26" x14ac:dyDescent="0.25">
      <c r="Z2814" s="17"/>
    </row>
    <row r="2815" spans="26:26" x14ac:dyDescent="0.25">
      <c r="Z2815" s="17"/>
    </row>
    <row r="2816" spans="26:26" x14ac:dyDescent="0.25">
      <c r="Z2816" s="17"/>
    </row>
    <row r="2817" spans="26:26" x14ac:dyDescent="0.25">
      <c r="Z2817" s="17"/>
    </row>
    <row r="2818" spans="26:26" x14ac:dyDescent="0.25">
      <c r="Z2818" s="17"/>
    </row>
    <row r="2819" spans="26:26" x14ac:dyDescent="0.25">
      <c r="Z2819" s="17"/>
    </row>
    <row r="2820" spans="26:26" x14ac:dyDescent="0.25">
      <c r="Z2820" s="17"/>
    </row>
    <row r="2821" spans="26:26" x14ac:dyDescent="0.25">
      <c r="Z2821" s="17"/>
    </row>
    <row r="2822" spans="26:26" x14ac:dyDescent="0.25">
      <c r="Z2822" s="17"/>
    </row>
    <row r="2823" spans="26:26" x14ac:dyDescent="0.25">
      <c r="Z2823" s="17"/>
    </row>
    <row r="2824" spans="26:26" x14ac:dyDescent="0.25">
      <c r="Z2824" s="17"/>
    </row>
    <row r="2825" spans="26:26" x14ac:dyDescent="0.25">
      <c r="Z2825" s="17"/>
    </row>
    <row r="2826" spans="26:26" x14ac:dyDescent="0.25">
      <c r="Z2826" s="17"/>
    </row>
    <row r="2827" spans="26:26" x14ac:dyDescent="0.25">
      <c r="Z2827" s="17"/>
    </row>
    <row r="2828" spans="26:26" x14ac:dyDescent="0.25">
      <c r="Z2828" s="17"/>
    </row>
    <row r="2829" spans="26:26" x14ac:dyDescent="0.25">
      <c r="Z2829" s="17"/>
    </row>
    <row r="2830" spans="26:26" x14ac:dyDescent="0.25">
      <c r="Z2830" s="17"/>
    </row>
    <row r="2831" spans="26:26" x14ac:dyDescent="0.25">
      <c r="Z2831" s="17"/>
    </row>
    <row r="2832" spans="26:26" x14ac:dyDescent="0.25">
      <c r="Z2832" s="17"/>
    </row>
    <row r="2833" spans="26:26" x14ac:dyDescent="0.25">
      <c r="Z2833" s="17"/>
    </row>
    <row r="2834" spans="26:26" x14ac:dyDescent="0.25">
      <c r="Z2834" s="17"/>
    </row>
    <row r="2835" spans="26:26" x14ac:dyDescent="0.25">
      <c r="Z2835" s="17"/>
    </row>
    <row r="2836" spans="26:26" x14ac:dyDescent="0.25">
      <c r="Z2836" s="17"/>
    </row>
    <row r="2837" spans="26:26" x14ac:dyDescent="0.25">
      <c r="Z2837" s="17"/>
    </row>
    <row r="2838" spans="26:26" x14ac:dyDescent="0.25">
      <c r="Z2838" s="17"/>
    </row>
    <row r="2839" spans="26:26" x14ac:dyDescent="0.25">
      <c r="Z2839" s="17"/>
    </row>
    <row r="2840" spans="26:26" x14ac:dyDescent="0.25">
      <c r="Z2840" s="17"/>
    </row>
    <row r="2841" spans="26:26" x14ac:dyDescent="0.25">
      <c r="Z2841" s="17"/>
    </row>
    <row r="2842" spans="26:26" x14ac:dyDescent="0.25">
      <c r="Z2842" s="17"/>
    </row>
    <row r="2843" spans="26:26" x14ac:dyDescent="0.25">
      <c r="Z2843" s="17"/>
    </row>
    <row r="2844" spans="26:26" x14ac:dyDescent="0.25">
      <c r="Z2844" s="17"/>
    </row>
    <row r="2845" spans="26:26" x14ac:dyDescent="0.25">
      <c r="Z2845" s="17"/>
    </row>
    <row r="2846" spans="26:26" x14ac:dyDescent="0.25">
      <c r="Z2846" s="17"/>
    </row>
    <row r="2847" spans="26:26" x14ac:dyDescent="0.25">
      <c r="Z2847" s="17"/>
    </row>
    <row r="2848" spans="26:26" x14ac:dyDescent="0.25">
      <c r="Z2848" s="17"/>
    </row>
    <row r="2849" spans="26:26" x14ac:dyDescent="0.25">
      <c r="Z2849" s="17"/>
    </row>
    <row r="2850" spans="26:26" x14ac:dyDescent="0.25">
      <c r="Z2850" s="17"/>
    </row>
    <row r="2851" spans="26:26" x14ac:dyDescent="0.25">
      <c r="Z2851" s="17"/>
    </row>
    <row r="2852" spans="26:26" x14ac:dyDescent="0.25">
      <c r="Z2852" s="17"/>
    </row>
    <row r="2853" spans="26:26" x14ac:dyDescent="0.25">
      <c r="Z2853" s="17"/>
    </row>
    <row r="2854" spans="26:26" x14ac:dyDescent="0.25">
      <c r="Z2854" s="17"/>
    </row>
    <row r="2855" spans="26:26" x14ac:dyDescent="0.25">
      <c r="Z2855" s="17"/>
    </row>
    <row r="2856" spans="26:26" x14ac:dyDescent="0.25">
      <c r="Z2856" s="17"/>
    </row>
    <row r="2857" spans="26:26" x14ac:dyDescent="0.25">
      <c r="Z2857" s="17"/>
    </row>
    <row r="2858" spans="26:26" x14ac:dyDescent="0.25">
      <c r="Z2858" s="17"/>
    </row>
    <row r="2859" spans="26:26" x14ac:dyDescent="0.25">
      <c r="Z2859" s="17"/>
    </row>
    <row r="2860" spans="26:26" x14ac:dyDescent="0.25">
      <c r="Z2860" s="17"/>
    </row>
    <row r="2861" spans="26:26" x14ac:dyDescent="0.25">
      <c r="Z2861" s="17"/>
    </row>
    <row r="2862" spans="26:26" x14ac:dyDescent="0.25">
      <c r="Z2862" s="17"/>
    </row>
    <row r="2863" spans="26:26" x14ac:dyDescent="0.25">
      <c r="Z2863" s="17"/>
    </row>
    <row r="2864" spans="26:26" x14ac:dyDescent="0.25">
      <c r="Z2864" s="17"/>
    </row>
    <row r="2865" spans="26:26" x14ac:dyDescent="0.25">
      <c r="Z2865" s="17"/>
    </row>
    <row r="2866" spans="26:26" x14ac:dyDescent="0.25">
      <c r="Z2866" s="17"/>
    </row>
    <row r="2867" spans="26:26" x14ac:dyDescent="0.25">
      <c r="Z2867" s="17"/>
    </row>
    <row r="2868" spans="26:26" x14ac:dyDescent="0.25">
      <c r="Z2868" s="17"/>
    </row>
    <row r="2869" spans="26:26" x14ac:dyDescent="0.25">
      <c r="Z2869" s="17"/>
    </row>
    <row r="2870" spans="26:26" x14ac:dyDescent="0.25">
      <c r="Z2870" s="17"/>
    </row>
    <row r="2871" spans="26:26" x14ac:dyDescent="0.25">
      <c r="Z2871" s="17"/>
    </row>
    <row r="2872" spans="26:26" x14ac:dyDescent="0.25">
      <c r="Z2872" s="17"/>
    </row>
    <row r="2873" spans="26:26" x14ac:dyDescent="0.25">
      <c r="Z2873" s="17"/>
    </row>
    <row r="2874" spans="26:26" x14ac:dyDescent="0.25">
      <c r="Z2874" s="17"/>
    </row>
    <row r="2875" spans="26:26" x14ac:dyDescent="0.25">
      <c r="Z2875" s="17"/>
    </row>
    <row r="2876" spans="26:26" x14ac:dyDescent="0.25">
      <c r="Z2876" s="17"/>
    </row>
    <row r="2877" spans="26:26" x14ac:dyDescent="0.25">
      <c r="Z2877" s="17"/>
    </row>
    <row r="2878" spans="26:26" x14ac:dyDescent="0.25">
      <c r="Z2878" s="17"/>
    </row>
    <row r="2879" spans="26:26" x14ac:dyDescent="0.25">
      <c r="Z2879" s="17"/>
    </row>
    <row r="2880" spans="26:26" x14ac:dyDescent="0.25">
      <c r="Z2880" s="17"/>
    </row>
    <row r="2881" spans="26:26" x14ac:dyDescent="0.25">
      <c r="Z2881" s="17"/>
    </row>
    <row r="2882" spans="26:26" x14ac:dyDescent="0.25">
      <c r="Z2882" s="17"/>
    </row>
    <row r="2883" spans="26:26" x14ac:dyDescent="0.25">
      <c r="Z2883" s="17"/>
    </row>
    <row r="2884" spans="26:26" x14ac:dyDescent="0.25">
      <c r="Z2884" s="17"/>
    </row>
    <row r="2885" spans="26:26" x14ac:dyDescent="0.25">
      <c r="Z2885" s="17"/>
    </row>
    <row r="2886" spans="26:26" x14ac:dyDescent="0.25">
      <c r="Z2886" s="17"/>
    </row>
    <row r="2887" spans="26:26" x14ac:dyDescent="0.25">
      <c r="Z2887" s="17"/>
    </row>
    <row r="2888" spans="26:26" x14ac:dyDescent="0.25">
      <c r="Z2888" s="17"/>
    </row>
    <row r="2889" spans="26:26" x14ac:dyDescent="0.25">
      <c r="Z2889" s="17"/>
    </row>
    <row r="2890" spans="26:26" x14ac:dyDescent="0.25">
      <c r="Z2890" s="17"/>
    </row>
    <row r="2891" spans="26:26" x14ac:dyDescent="0.25">
      <c r="Z2891" s="17"/>
    </row>
    <row r="2892" spans="26:26" x14ac:dyDescent="0.25">
      <c r="Z2892" s="17"/>
    </row>
    <row r="2893" spans="26:26" x14ac:dyDescent="0.25">
      <c r="Z2893" s="17"/>
    </row>
    <row r="2894" spans="26:26" x14ac:dyDescent="0.25">
      <c r="Z2894" s="17"/>
    </row>
    <row r="2895" spans="26:26" x14ac:dyDescent="0.25">
      <c r="Z2895" s="17"/>
    </row>
    <row r="2896" spans="26:26" x14ac:dyDescent="0.25">
      <c r="Z2896" s="17"/>
    </row>
    <row r="2897" spans="26:26" x14ac:dyDescent="0.25">
      <c r="Z2897" s="17"/>
    </row>
    <row r="2898" spans="26:26" x14ac:dyDescent="0.25">
      <c r="Z2898" s="17"/>
    </row>
    <row r="2899" spans="26:26" x14ac:dyDescent="0.25">
      <c r="Z2899" s="17"/>
    </row>
    <row r="2900" spans="26:26" x14ac:dyDescent="0.25">
      <c r="Z2900" s="17"/>
    </row>
    <row r="2901" spans="26:26" x14ac:dyDescent="0.25">
      <c r="Z2901" s="17"/>
    </row>
    <row r="2902" spans="26:26" x14ac:dyDescent="0.25">
      <c r="Z2902" s="17"/>
    </row>
    <row r="2903" spans="26:26" x14ac:dyDescent="0.25">
      <c r="Z2903" s="17"/>
    </row>
    <row r="2904" spans="26:26" x14ac:dyDescent="0.25">
      <c r="Z2904" s="17"/>
    </row>
    <row r="2905" spans="26:26" x14ac:dyDescent="0.25">
      <c r="Z2905" s="17"/>
    </row>
    <row r="2906" spans="26:26" x14ac:dyDescent="0.25">
      <c r="Z2906" s="17"/>
    </row>
    <row r="2907" spans="26:26" x14ac:dyDescent="0.25">
      <c r="Z2907" s="17"/>
    </row>
    <row r="2908" spans="26:26" x14ac:dyDescent="0.25">
      <c r="Z2908" s="17"/>
    </row>
    <row r="2909" spans="26:26" x14ac:dyDescent="0.25">
      <c r="Z2909" s="17"/>
    </row>
    <row r="2910" spans="26:26" x14ac:dyDescent="0.25">
      <c r="Z2910" s="17"/>
    </row>
    <row r="2911" spans="26:26" x14ac:dyDescent="0.25">
      <c r="Z2911" s="17"/>
    </row>
    <row r="2912" spans="26:26" x14ac:dyDescent="0.25">
      <c r="Z2912" s="17"/>
    </row>
    <row r="2913" spans="26:26" x14ac:dyDescent="0.25">
      <c r="Z2913" s="17"/>
    </row>
    <row r="2914" spans="26:26" x14ac:dyDescent="0.25">
      <c r="Z2914" s="17"/>
    </row>
    <row r="2915" spans="26:26" x14ac:dyDescent="0.25">
      <c r="Z2915" s="17"/>
    </row>
    <row r="2916" spans="26:26" x14ac:dyDescent="0.25">
      <c r="Z2916" s="17"/>
    </row>
    <row r="2917" spans="26:26" x14ac:dyDescent="0.25">
      <c r="Z2917" s="17"/>
    </row>
    <row r="2918" spans="26:26" x14ac:dyDescent="0.25">
      <c r="Z2918" s="17"/>
    </row>
    <row r="2919" spans="26:26" x14ac:dyDescent="0.25">
      <c r="Z2919" s="17"/>
    </row>
    <row r="2920" spans="26:26" x14ac:dyDescent="0.25">
      <c r="Z2920" s="17"/>
    </row>
    <row r="2921" spans="26:26" x14ac:dyDescent="0.25">
      <c r="Z2921" s="17"/>
    </row>
    <row r="2922" spans="26:26" x14ac:dyDescent="0.25">
      <c r="Z2922" s="17"/>
    </row>
    <row r="2923" spans="26:26" x14ac:dyDescent="0.25">
      <c r="Z2923" s="17"/>
    </row>
    <row r="2924" spans="26:26" x14ac:dyDescent="0.25">
      <c r="Z2924" s="17"/>
    </row>
    <row r="2925" spans="26:26" x14ac:dyDescent="0.25">
      <c r="Z2925" s="17"/>
    </row>
    <row r="2926" spans="26:26" x14ac:dyDescent="0.25">
      <c r="Z2926" s="17"/>
    </row>
    <row r="2927" spans="26:26" x14ac:dyDescent="0.25">
      <c r="Z2927" s="17"/>
    </row>
    <row r="2928" spans="26:26" x14ac:dyDescent="0.25">
      <c r="Z2928" s="17"/>
    </row>
    <row r="2929" spans="26:26" x14ac:dyDescent="0.25">
      <c r="Z2929" s="17"/>
    </row>
    <row r="2930" spans="26:26" x14ac:dyDescent="0.25">
      <c r="Z2930" s="17"/>
    </row>
    <row r="2931" spans="26:26" x14ac:dyDescent="0.25">
      <c r="Z2931" s="17"/>
    </row>
    <row r="2932" spans="26:26" x14ac:dyDescent="0.25">
      <c r="Z2932" s="17"/>
    </row>
    <row r="2933" spans="26:26" x14ac:dyDescent="0.25">
      <c r="Z2933" s="17"/>
    </row>
    <row r="2934" spans="26:26" x14ac:dyDescent="0.25">
      <c r="Z2934" s="17"/>
    </row>
    <row r="2935" spans="26:26" x14ac:dyDescent="0.25">
      <c r="Z2935" s="17"/>
    </row>
    <row r="2936" spans="26:26" x14ac:dyDescent="0.25">
      <c r="Z2936" s="17"/>
    </row>
    <row r="2937" spans="26:26" x14ac:dyDescent="0.25">
      <c r="Z2937" s="17"/>
    </row>
    <row r="2938" spans="26:26" x14ac:dyDescent="0.25">
      <c r="Z2938" s="17"/>
    </row>
    <row r="2939" spans="26:26" x14ac:dyDescent="0.25">
      <c r="Z2939" s="17"/>
    </row>
    <row r="2940" spans="26:26" x14ac:dyDescent="0.25">
      <c r="Z2940" s="17"/>
    </row>
    <row r="2941" spans="26:26" x14ac:dyDescent="0.25">
      <c r="Z2941" s="17"/>
    </row>
    <row r="2942" spans="26:26" x14ac:dyDescent="0.25">
      <c r="Z2942" s="17"/>
    </row>
    <row r="2943" spans="26:26" x14ac:dyDescent="0.25">
      <c r="Z2943" s="17"/>
    </row>
    <row r="2944" spans="26:26" x14ac:dyDescent="0.25">
      <c r="Z2944" s="17"/>
    </row>
    <row r="2945" spans="26:26" x14ac:dyDescent="0.25">
      <c r="Z2945" s="17"/>
    </row>
    <row r="2946" spans="26:26" x14ac:dyDescent="0.25">
      <c r="Z2946" s="17"/>
    </row>
    <row r="2947" spans="26:26" x14ac:dyDescent="0.25">
      <c r="Z2947" s="17"/>
    </row>
    <row r="2948" spans="26:26" x14ac:dyDescent="0.25">
      <c r="Z2948" s="17"/>
    </row>
    <row r="2949" spans="26:26" x14ac:dyDescent="0.25">
      <c r="Z2949" s="17"/>
    </row>
    <row r="2950" spans="26:26" x14ac:dyDescent="0.25">
      <c r="Z2950" s="17"/>
    </row>
    <row r="2951" spans="26:26" x14ac:dyDescent="0.25">
      <c r="Z2951" s="17"/>
    </row>
    <row r="2952" spans="26:26" x14ac:dyDescent="0.25">
      <c r="Z2952" s="17"/>
    </row>
    <row r="2953" spans="26:26" x14ac:dyDescent="0.25">
      <c r="Z2953" s="17"/>
    </row>
    <row r="2954" spans="26:26" x14ac:dyDescent="0.25">
      <c r="Z2954" s="17"/>
    </row>
    <row r="2955" spans="26:26" x14ac:dyDescent="0.25">
      <c r="Z2955" s="17"/>
    </row>
    <row r="2956" spans="26:26" x14ac:dyDescent="0.25">
      <c r="Z2956" s="17"/>
    </row>
    <row r="2957" spans="26:26" x14ac:dyDescent="0.25">
      <c r="Z2957" s="17"/>
    </row>
    <row r="2958" spans="26:26" x14ac:dyDescent="0.25">
      <c r="Z2958" s="17"/>
    </row>
    <row r="2959" spans="26:26" x14ac:dyDescent="0.25">
      <c r="Z2959" s="17"/>
    </row>
    <row r="2960" spans="26:26" x14ac:dyDescent="0.25">
      <c r="Z2960" s="17"/>
    </row>
    <row r="2961" spans="26:26" x14ac:dyDescent="0.25">
      <c r="Z2961" s="17"/>
    </row>
    <row r="2962" spans="26:26" x14ac:dyDescent="0.25">
      <c r="Z2962" s="17"/>
    </row>
    <row r="2963" spans="26:26" x14ac:dyDescent="0.25">
      <c r="Z2963" s="17"/>
    </row>
    <row r="2964" spans="26:26" x14ac:dyDescent="0.25">
      <c r="Z2964" s="17"/>
    </row>
    <row r="2965" spans="26:26" x14ac:dyDescent="0.25">
      <c r="Z2965" s="17"/>
    </row>
    <row r="2966" spans="26:26" x14ac:dyDescent="0.25">
      <c r="Z2966" s="17"/>
    </row>
    <row r="2967" spans="26:26" x14ac:dyDescent="0.25">
      <c r="Z2967" s="17"/>
    </row>
    <row r="2968" spans="26:26" x14ac:dyDescent="0.25">
      <c r="Z2968" s="17"/>
    </row>
    <row r="2969" spans="26:26" x14ac:dyDescent="0.25">
      <c r="Z2969" s="17"/>
    </row>
    <row r="2970" spans="26:26" x14ac:dyDescent="0.25">
      <c r="Z2970" s="17"/>
    </row>
    <row r="2971" spans="26:26" x14ac:dyDescent="0.25">
      <c r="Z2971" s="17"/>
    </row>
    <row r="2972" spans="26:26" x14ac:dyDescent="0.25">
      <c r="Z2972" s="17"/>
    </row>
    <row r="2973" spans="26:26" x14ac:dyDescent="0.25">
      <c r="Z2973" s="17"/>
    </row>
    <row r="2974" spans="26:26" x14ac:dyDescent="0.25">
      <c r="Z2974" s="17"/>
    </row>
    <row r="2975" spans="26:26" x14ac:dyDescent="0.25">
      <c r="Z2975" s="17"/>
    </row>
    <row r="2976" spans="26:26" x14ac:dyDescent="0.25">
      <c r="Z2976" s="17"/>
    </row>
    <row r="2977" spans="26:26" x14ac:dyDescent="0.25">
      <c r="Z2977" s="17"/>
    </row>
    <row r="2978" spans="26:26" x14ac:dyDescent="0.25">
      <c r="Z2978" s="17"/>
    </row>
    <row r="2979" spans="26:26" x14ac:dyDescent="0.25">
      <c r="Z2979" s="17"/>
    </row>
    <row r="2980" spans="26:26" x14ac:dyDescent="0.25">
      <c r="Z2980" s="17"/>
    </row>
    <row r="2981" spans="26:26" x14ac:dyDescent="0.25">
      <c r="Z2981" s="17"/>
    </row>
    <row r="2982" spans="26:26" x14ac:dyDescent="0.25">
      <c r="Z2982" s="17"/>
    </row>
    <row r="2983" spans="26:26" x14ac:dyDescent="0.25">
      <c r="Z2983" s="17"/>
    </row>
    <row r="2984" spans="26:26" x14ac:dyDescent="0.25">
      <c r="Z2984" s="17"/>
    </row>
    <row r="2985" spans="26:26" x14ac:dyDescent="0.25">
      <c r="Z2985" s="17"/>
    </row>
    <row r="2986" spans="26:26" x14ac:dyDescent="0.25">
      <c r="Z2986" s="17"/>
    </row>
    <row r="2987" spans="26:26" x14ac:dyDescent="0.25">
      <c r="Z2987" s="17"/>
    </row>
    <row r="2988" spans="26:26" x14ac:dyDescent="0.25">
      <c r="Z2988" s="17"/>
    </row>
    <row r="2989" spans="26:26" x14ac:dyDescent="0.25">
      <c r="Z2989" s="17"/>
    </row>
    <row r="2990" spans="26:26" x14ac:dyDescent="0.25">
      <c r="Z2990" s="17"/>
    </row>
    <row r="2991" spans="26:26" x14ac:dyDescent="0.25">
      <c r="Z2991" s="17"/>
    </row>
    <row r="2992" spans="26:26" x14ac:dyDescent="0.25">
      <c r="Z2992" s="17"/>
    </row>
    <row r="2993" spans="26:26" x14ac:dyDescent="0.25">
      <c r="Z2993" s="17"/>
    </row>
    <row r="2994" spans="26:26" x14ac:dyDescent="0.25">
      <c r="Z2994" s="17"/>
    </row>
    <row r="2995" spans="26:26" x14ac:dyDescent="0.25">
      <c r="Z2995" s="17"/>
    </row>
    <row r="2996" spans="26:26" x14ac:dyDescent="0.25">
      <c r="Z2996" s="17"/>
    </row>
    <row r="2997" spans="26:26" x14ac:dyDescent="0.25">
      <c r="Z2997" s="17"/>
    </row>
    <row r="2998" spans="26:26" x14ac:dyDescent="0.25">
      <c r="Z2998" s="17"/>
    </row>
    <row r="2999" spans="26:26" x14ac:dyDescent="0.25">
      <c r="Z2999" s="17"/>
    </row>
    <row r="3000" spans="26:26" x14ac:dyDescent="0.25">
      <c r="Z3000" s="17"/>
    </row>
    <row r="3001" spans="26:26" x14ac:dyDescent="0.25">
      <c r="Z3001" s="17"/>
    </row>
    <row r="3002" spans="26:26" x14ac:dyDescent="0.25">
      <c r="Z3002" s="17"/>
    </row>
    <row r="3003" spans="26:26" x14ac:dyDescent="0.25">
      <c r="Z3003" s="17"/>
    </row>
    <row r="3004" spans="26:26" x14ac:dyDescent="0.25">
      <c r="Z3004" s="17"/>
    </row>
    <row r="3005" spans="26:26" x14ac:dyDescent="0.25">
      <c r="Z3005" s="17"/>
    </row>
    <row r="3006" spans="26:26" x14ac:dyDescent="0.25">
      <c r="Z3006" s="17"/>
    </row>
    <row r="3007" spans="26:26" x14ac:dyDescent="0.25">
      <c r="Z3007" s="17"/>
    </row>
    <row r="3008" spans="26:26" x14ac:dyDescent="0.25">
      <c r="Z3008" s="17"/>
    </row>
    <row r="3009" spans="26:26" x14ac:dyDescent="0.25">
      <c r="Z3009" s="17"/>
    </row>
    <row r="3010" spans="26:26" x14ac:dyDescent="0.25">
      <c r="Z3010" s="17"/>
    </row>
    <row r="3011" spans="26:26" x14ac:dyDescent="0.25">
      <c r="Z3011" s="17"/>
    </row>
    <row r="3012" spans="26:26" x14ac:dyDescent="0.25">
      <c r="Z3012" s="17"/>
    </row>
    <row r="3013" spans="26:26" x14ac:dyDescent="0.25">
      <c r="Z3013" s="17"/>
    </row>
    <row r="3014" spans="26:26" x14ac:dyDescent="0.25">
      <c r="Z3014" s="17"/>
    </row>
    <row r="3015" spans="26:26" x14ac:dyDescent="0.25">
      <c r="Z3015" s="17"/>
    </row>
    <row r="3016" spans="26:26" x14ac:dyDescent="0.25">
      <c r="Z3016" s="17"/>
    </row>
    <row r="3017" spans="26:26" x14ac:dyDescent="0.25">
      <c r="Z3017" s="17"/>
    </row>
    <row r="3018" spans="26:26" x14ac:dyDescent="0.25">
      <c r="Z3018" s="17"/>
    </row>
    <row r="3019" spans="26:26" x14ac:dyDescent="0.25">
      <c r="Z3019" s="17"/>
    </row>
    <row r="3020" spans="26:26" x14ac:dyDescent="0.25">
      <c r="Z3020" s="17"/>
    </row>
    <row r="3021" spans="26:26" x14ac:dyDescent="0.25">
      <c r="Z3021" s="17"/>
    </row>
    <row r="3022" spans="26:26" x14ac:dyDescent="0.25">
      <c r="Z3022" s="17"/>
    </row>
    <row r="3023" spans="26:26" x14ac:dyDescent="0.25">
      <c r="Z3023" s="17"/>
    </row>
    <row r="3024" spans="26:26" x14ac:dyDescent="0.25">
      <c r="Z3024" s="17"/>
    </row>
    <row r="3025" spans="26:26" x14ac:dyDescent="0.25">
      <c r="Z3025" s="17"/>
    </row>
    <row r="3026" spans="26:26" x14ac:dyDescent="0.25">
      <c r="Z3026" s="17"/>
    </row>
    <row r="3027" spans="26:26" x14ac:dyDescent="0.25">
      <c r="Z3027" s="17"/>
    </row>
    <row r="3028" spans="26:26" x14ac:dyDescent="0.25">
      <c r="Z3028" s="17"/>
    </row>
    <row r="3029" spans="26:26" x14ac:dyDescent="0.25">
      <c r="Z3029" s="17"/>
    </row>
    <row r="3030" spans="26:26" x14ac:dyDescent="0.25">
      <c r="Z3030" s="17"/>
    </row>
    <row r="3031" spans="26:26" x14ac:dyDescent="0.25">
      <c r="Z3031" s="17"/>
    </row>
    <row r="3032" spans="26:26" x14ac:dyDescent="0.25">
      <c r="Z3032" s="17"/>
    </row>
    <row r="3033" spans="26:26" x14ac:dyDescent="0.25">
      <c r="Z3033" s="17"/>
    </row>
    <row r="3034" spans="26:26" x14ac:dyDescent="0.25">
      <c r="Z3034" s="17"/>
    </row>
    <row r="3035" spans="26:26" x14ac:dyDescent="0.25">
      <c r="Z3035" s="17"/>
    </row>
    <row r="3036" spans="26:26" x14ac:dyDescent="0.25">
      <c r="Z3036" s="17"/>
    </row>
    <row r="3037" spans="26:26" x14ac:dyDescent="0.25">
      <c r="Z3037" s="17"/>
    </row>
    <row r="3038" spans="26:26" x14ac:dyDescent="0.25">
      <c r="Z3038" s="17"/>
    </row>
    <row r="3039" spans="26:26" x14ac:dyDescent="0.25">
      <c r="Z3039" s="17"/>
    </row>
    <row r="3040" spans="26:26" x14ac:dyDescent="0.25">
      <c r="Z3040" s="17"/>
    </row>
    <row r="3041" spans="26:26" x14ac:dyDescent="0.25">
      <c r="Z3041" s="17"/>
    </row>
    <row r="3042" spans="26:26" x14ac:dyDescent="0.25">
      <c r="Z3042" s="17"/>
    </row>
    <row r="3043" spans="26:26" x14ac:dyDescent="0.25">
      <c r="Z3043" s="17"/>
    </row>
    <row r="3044" spans="26:26" x14ac:dyDescent="0.25">
      <c r="Z3044" s="17"/>
    </row>
    <row r="3045" spans="26:26" x14ac:dyDescent="0.25">
      <c r="Z3045" s="17"/>
    </row>
    <row r="3046" spans="26:26" x14ac:dyDescent="0.25">
      <c r="Z3046" s="17"/>
    </row>
    <row r="3047" spans="26:26" x14ac:dyDescent="0.25">
      <c r="Z3047" s="17"/>
    </row>
    <row r="3048" spans="26:26" x14ac:dyDescent="0.25">
      <c r="Z3048" s="17"/>
    </row>
    <row r="3049" spans="26:26" x14ac:dyDescent="0.25">
      <c r="Z3049" s="17"/>
    </row>
    <row r="3050" spans="26:26" x14ac:dyDescent="0.25">
      <c r="Z3050" s="17"/>
    </row>
    <row r="3051" spans="26:26" x14ac:dyDescent="0.25">
      <c r="Z3051" s="17"/>
    </row>
    <row r="3052" spans="26:26" x14ac:dyDescent="0.25">
      <c r="Z3052" s="17"/>
    </row>
    <row r="3053" spans="26:26" x14ac:dyDescent="0.25">
      <c r="Z3053" s="17"/>
    </row>
    <row r="3054" spans="26:26" x14ac:dyDescent="0.25">
      <c r="Z3054" s="17"/>
    </row>
    <row r="3055" spans="26:26" x14ac:dyDescent="0.25">
      <c r="Z3055" s="17"/>
    </row>
    <row r="3056" spans="26:26" x14ac:dyDescent="0.25">
      <c r="Z3056" s="17"/>
    </row>
    <row r="3057" spans="26:26" x14ac:dyDescent="0.25">
      <c r="Z3057" s="17"/>
    </row>
    <row r="3058" spans="26:26" x14ac:dyDescent="0.25">
      <c r="Z3058" s="17"/>
    </row>
    <row r="3059" spans="26:26" x14ac:dyDescent="0.25">
      <c r="Z3059" s="17"/>
    </row>
    <row r="3060" spans="26:26" x14ac:dyDescent="0.25">
      <c r="Z3060" s="17"/>
    </row>
    <row r="3061" spans="26:26" x14ac:dyDescent="0.25">
      <c r="Z3061" s="17"/>
    </row>
    <row r="3062" spans="26:26" x14ac:dyDescent="0.25">
      <c r="Z3062" s="17"/>
    </row>
    <row r="3063" spans="26:26" x14ac:dyDescent="0.25">
      <c r="Z3063" s="17"/>
    </row>
    <row r="3064" spans="26:26" x14ac:dyDescent="0.25">
      <c r="Z3064" s="17"/>
    </row>
    <row r="3065" spans="26:26" x14ac:dyDescent="0.25">
      <c r="Z3065" s="17"/>
    </row>
    <row r="3066" spans="26:26" x14ac:dyDescent="0.25">
      <c r="Z3066" s="17"/>
    </row>
    <row r="3067" spans="26:26" x14ac:dyDescent="0.25">
      <c r="Z3067" s="17"/>
    </row>
    <row r="3068" spans="26:26" x14ac:dyDescent="0.25">
      <c r="Z3068" s="17"/>
    </row>
    <row r="3069" spans="26:26" x14ac:dyDescent="0.25">
      <c r="Z3069" s="17"/>
    </row>
    <row r="3070" spans="26:26" x14ac:dyDescent="0.25">
      <c r="Z3070" s="17"/>
    </row>
    <row r="3071" spans="26:26" x14ac:dyDescent="0.25">
      <c r="Z3071" s="17"/>
    </row>
    <row r="3072" spans="26:26" x14ac:dyDescent="0.25">
      <c r="Z3072" s="17"/>
    </row>
    <row r="3073" spans="26:26" x14ac:dyDescent="0.25">
      <c r="Z3073" s="17"/>
    </row>
    <row r="3074" spans="26:26" x14ac:dyDescent="0.25">
      <c r="Z3074" s="17"/>
    </row>
    <row r="3075" spans="26:26" x14ac:dyDescent="0.25">
      <c r="Z3075" s="17"/>
    </row>
    <row r="3076" spans="26:26" x14ac:dyDescent="0.25">
      <c r="Z3076" s="17"/>
    </row>
    <row r="3077" spans="26:26" x14ac:dyDescent="0.25">
      <c r="Z3077" s="17"/>
    </row>
    <row r="3078" spans="26:26" x14ac:dyDescent="0.25">
      <c r="Z3078" s="17"/>
    </row>
    <row r="3079" spans="26:26" x14ac:dyDescent="0.25">
      <c r="Z3079" s="17"/>
    </row>
    <row r="3080" spans="26:26" x14ac:dyDescent="0.25">
      <c r="Z3080" s="17"/>
    </row>
    <row r="3081" spans="26:26" x14ac:dyDescent="0.25">
      <c r="Z3081" s="17"/>
    </row>
    <row r="3082" spans="26:26" x14ac:dyDescent="0.25">
      <c r="Z3082" s="17"/>
    </row>
    <row r="3083" spans="26:26" x14ac:dyDescent="0.25">
      <c r="Z3083" s="17"/>
    </row>
    <row r="3084" spans="26:26" x14ac:dyDescent="0.25">
      <c r="Z3084" s="17"/>
    </row>
    <row r="3085" spans="26:26" x14ac:dyDescent="0.25">
      <c r="Z3085" s="17"/>
    </row>
    <row r="3086" spans="26:26" x14ac:dyDescent="0.25">
      <c r="Z3086" s="17"/>
    </row>
    <row r="3087" spans="26:26" x14ac:dyDescent="0.25">
      <c r="Z3087" s="17"/>
    </row>
    <row r="3088" spans="26:26" x14ac:dyDescent="0.25">
      <c r="Z3088" s="17"/>
    </row>
    <row r="3089" spans="26:26" x14ac:dyDescent="0.25">
      <c r="Z3089" s="17"/>
    </row>
    <row r="3090" spans="26:26" x14ac:dyDescent="0.25">
      <c r="Z3090" s="17"/>
    </row>
    <row r="3091" spans="26:26" x14ac:dyDescent="0.25">
      <c r="Z3091" s="17"/>
    </row>
    <row r="3092" spans="26:26" x14ac:dyDescent="0.25">
      <c r="Z3092" s="17"/>
    </row>
    <row r="3093" spans="26:26" x14ac:dyDescent="0.25">
      <c r="Z3093" s="17"/>
    </row>
    <row r="3094" spans="26:26" x14ac:dyDescent="0.25">
      <c r="Z3094" s="17"/>
    </row>
    <row r="3095" spans="26:26" x14ac:dyDescent="0.25">
      <c r="Z3095" s="17"/>
    </row>
    <row r="3096" spans="26:26" x14ac:dyDescent="0.25">
      <c r="Z3096" s="17"/>
    </row>
    <row r="3097" spans="26:26" x14ac:dyDescent="0.25">
      <c r="Z3097" s="17"/>
    </row>
    <row r="3098" spans="26:26" x14ac:dyDescent="0.25">
      <c r="Z3098" s="17"/>
    </row>
    <row r="3099" spans="26:26" x14ac:dyDescent="0.25">
      <c r="Z3099" s="17"/>
    </row>
    <row r="3100" spans="26:26" x14ac:dyDescent="0.25">
      <c r="Z3100" s="17"/>
    </row>
    <row r="3101" spans="26:26" x14ac:dyDescent="0.25">
      <c r="Z3101" s="17"/>
    </row>
    <row r="3102" spans="26:26" x14ac:dyDescent="0.25">
      <c r="Z3102" s="17"/>
    </row>
    <row r="3103" spans="26:26" x14ac:dyDescent="0.25">
      <c r="Z3103" s="17"/>
    </row>
    <row r="3104" spans="26:26" x14ac:dyDescent="0.25">
      <c r="Z3104" s="17"/>
    </row>
    <row r="3105" spans="26:26" x14ac:dyDescent="0.25">
      <c r="Z3105" s="17"/>
    </row>
    <row r="3106" spans="26:26" x14ac:dyDescent="0.25">
      <c r="Z3106" s="17"/>
    </row>
    <row r="3107" spans="26:26" x14ac:dyDescent="0.25">
      <c r="Z3107" s="17"/>
    </row>
    <row r="3108" spans="26:26" x14ac:dyDescent="0.25">
      <c r="Z3108" s="17"/>
    </row>
    <row r="3109" spans="26:26" x14ac:dyDescent="0.25">
      <c r="Z3109" s="17"/>
    </row>
    <row r="3110" spans="26:26" x14ac:dyDescent="0.25">
      <c r="Z3110" s="17"/>
    </row>
    <row r="3111" spans="26:26" x14ac:dyDescent="0.25">
      <c r="Z3111" s="17"/>
    </row>
    <row r="3112" spans="26:26" x14ac:dyDescent="0.25">
      <c r="Z3112" s="17"/>
    </row>
    <row r="3113" spans="26:26" x14ac:dyDescent="0.25">
      <c r="Z3113" s="17"/>
    </row>
    <row r="3114" spans="26:26" x14ac:dyDescent="0.25">
      <c r="Z3114" s="17"/>
    </row>
    <row r="3115" spans="26:26" x14ac:dyDescent="0.25">
      <c r="Z3115" s="17"/>
    </row>
    <row r="3116" spans="26:26" x14ac:dyDescent="0.25">
      <c r="Z3116" s="17"/>
    </row>
    <row r="3117" spans="26:26" x14ac:dyDescent="0.25">
      <c r="Z3117" s="17"/>
    </row>
    <row r="3118" spans="26:26" x14ac:dyDescent="0.25">
      <c r="Z3118" s="17"/>
    </row>
    <row r="3119" spans="26:26" x14ac:dyDescent="0.25">
      <c r="Z3119" s="17"/>
    </row>
    <row r="3120" spans="26:26" x14ac:dyDescent="0.25">
      <c r="Z3120" s="17"/>
    </row>
    <row r="3121" spans="26:26" x14ac:dyDescent="0.25">
      <c r="Z3121" s="17"/>
    </row>
    <row r="3122" spans="26:26" x14ac:dyDescent="0.25">
      <c r="Z3122" s="17"/>
    </row>
    <row r="3123" spans="26:26" x14ac:dyDescent="0.25">
      <c r="Z3123" s="17"/>
    </row>
    <row r="3124" spans="26:26" x14ac:dyDescent="0.25">
      <c r="Z3124" s="17"/>
    </row>
    <row r="3125" spans="26:26" x14ac:dyDescent="0.25">
      <c r="Z3125" s="17"/>
    </row>
    <row r="3126" spans="26:26" x14ac:dyDescent="0.25">
      <c r="Z3126" s="17"/>
    </row>
    <row r="3127" spans="26:26" x14ac:dyDescent="0.25">
      <c r="Z3127" s="17"/>
    </row>
    <row r="3128" spans="26:26" x14ac:dyDescent="0.25">
      <c r="Z3128" s="17"/>
    </row>
    <row r="3129" spans="26:26" x14ac:dyDescent="0.25">
      <c r="Z3129" s="17"/>
    </row>
    <row r="3130" spans="26:26" x14ac:dyDescent="0.25">
      <c r="Z3130" s="17"/>
    </row>
    <row r="3131" spans="26:26" x14ac:dyDescent="0.25">
      <c r="Z3131" s="17"/>
    </row>
    <row r="3132" spans="26:26" x14ac:dyDescent="0.25">
      <c r="Z3132" s="17"/>
    </row>
    <row r="3133" spans="26:26" x14ac:dyDescent="0.25">
      <c r="Z3133" s="17"/>
    </row>
    <row r="3134" spans="26:26" x14ac:dyDescent="0.25">
      <c r="Z3134" s="17"/>
    </row>
    <row r="3135" spans="26:26" x14ac:dyDescent="0.25">
      <c r="Z3135" s="17"/>
    </row>
    <row r="3136" spans="26:26" x14ac:dyDescent="0.25">
      <c r="Z3136" s="17"/>
    </row>
    <row r="3137" spans="26:26" x14ac:dyDescent="0.25">
      <c r="Z3137" s="17"/>
    </row>
    <row r="3138" spans="26:26" x14ac:dyDescent="0.25">
      <c r="Z3138" s="17"/>
    </row>
    <row r="3139" spans="26:26" x14ac:dyDescent="0.25">
      <c r="Z3139" s="17"/>
    </row>
    <row r="3140" spans="26:26" x14ac:dyDescent="0.25">
      <c r="Z3140" s="17"/>
    </row>
    <row r="3141" spans="26:26" x14ac:dyDescent="0.25">
      <c r="Z3141" s="17"/>
    </row>
    <row r="3142" spans="26:26" x14ac:dyDescent="0.25">
      <c r="Z3142" s="17"/>
    </row>
    <row r="3143" spans="26:26" x14ac:dyDescent="0.25">
      <c r="Z3143" s="17"/>
    </row>
    <row r="3144" spans="26:26" x14ac:dyDescent="0.25">
      <c r="Z3144" s="17"/>
    </row>
    <row r="3145" spans="26:26" x14ac:dyDescent="0.25">
      <c r="Z3145" s="17"/>
    </row>
    <row r="3146" spans="26:26" x14ac:dyDescent="0.25">
      <c r="Z3146" s="17"/>
    </row>
    <row r="3147" spans="26:26" x14ac:dyDescent="0.25">
      <c r="Z3147" s="17"/>
    </row>
    <row r="3148" spans="26:26" x14ac:dyDescent="0.25">
      <c r="Z3148" s="17"/>
    </row>
    <row r="3149" spans="26:26" x14ac:dyDescent="0.25">
      <c r="Z3149" s="17"/>
    </row>
    <row r="3150" spans="26:26" x14ac:dyDescent="0.25">
      <c r="Z3150" s="17"/>
    </row>
    <row r="3151" spans="26:26" x14ac:dyDescent="0.25">
      <c r="Z3151" s="17"/>
    </row>
    <row r="3152" spans="26:26" x14ac:dyDescent="0.25">
      <c r="Z3152" s="17"/>
    </row>
    <row r="3153" spans="26:26" x14ac:dyDescent="0.25">
      <c r="Z3153" s="17"/>
    </row>
    <row r="3154" spans="26:26" x14ac:dyDescent="0.25">
      <c r="Z3154" s="17"/>
    </row>
    <row r="3155" spans="26:26" x14ac:dyDescent="0.25">
      <c r="Z3155" s="17"/>
    </row>
    <row r="3156" spans="26:26" x14ac:dyDescent="0.25">
      <c r="Z3156" s="17"/>
    </row>
    <row r="3157" spans="26:26" x14ac:dyDescent="0.25">
      <c r="Z3157" s="17"/>
    </row>
    <row r="3158" spans="26:26" x14ac:dyDescent="0.25">
      <c r="Z3158" s="17"/>
    </row>
    <row r="3159" spans="26:26" x14ac:dyDescent="0.25">
      <c r="Z3159" s="17"/>
    </row>
    <row r="3160" spans="26:26" x14ac:dyDescent="0.25">
      <c r="Z3160" s="17"/>
    </row>
    <row r="3161" spans="26:26" x14ac:dyDescent="0.25">
      <c r="Z3161" s="17"/>
    </row>
    <row r="3162" spans="26:26" x14ac:dyDescent="0.25">
      <c r="Z3162" s="17"/>
    </row>
    <row r="3163" spans="26:26" x14ac:dyDescent="0.25">
      <c r="Z3163" s="17"/>
    </row>
    <row r="3164" spans="26:26" x14ac:dyDescent="0.25">
      <c r="Z3164" s="17"/>
    </row>
    <row r="3165" spans="26:26" x14ac:dyDescent="0.25">
      <c r="Z3165" s="17"/>
    </row>
    <row r="3166" spans="26:26" x14ac:dyDescent="0.25">
      <c r="Z3166" s="17"/>
    </row>
    <row r="3167" spans="26:26" x14ac:dyDescent="0.25">
      <c r="Z3167" s="17"/>
    </row>
    <row r="3168" spans="26:26" x14ac:dyDescent="0.25">
      <c r="Z3168" s="17"/>
    </row>
    <row r="3169" spans="26:26" x14ac:dyDescent="0.25">
      <c r="Z3169" s="17"/>
    </row>
    <row r="3170" spans="26:26" x14ac:dyDescent="0.25">
      <c r="Z3170" s="17"/>
    </row>
    <row r="3171" spans="26:26" x14ac:dyDescent="0.25">
      <c r="Z3171" s="17"/>
    </row>
    <row r="3172" spans="26:26" x14ac:dyDescent="0.25">
      <c r="Z3172" s="17"/>
    </row>
    <row r="3173" spans="26:26" x14ac:dyDescent="0.25">
      <c r="Z3173" s="17"/>
    </row>
    <row r="3174" spans="26:26" x14ac:dyDescent="0.25">
      <c r="Z3174" s="17"/>
    </row>
    <row r="3175" spans="26:26" x14ac:dyDescent="0.25">
      <c r="Z3175" s="17"/>
    </row>
    <row r="3176" spans="26:26" x14ac:dyDescent="0.25">
      <c r="Z3176" s="17"/>
    </row>
    <row r="3177" spans="26:26" x14ac:dyDescent="0.25">
      <c r="Z3177" s="17"/>
    </row>
    <row r="3178" spans="26:26" x14ac:dyDescent="0.25">
      <c r="Z3178" s="17"/>
    </row>
    <row r="3179" spans="26:26" x14ac:dyDescent="0.25">
      <c r="Z3179" s="17"/>
    </row>
    <row r="3180" spans="26:26" x14ac:dyDescent="0.25">
      <c r="Z3180" s="17"/>
    </row>
    <row r="3181" spans="26:26" x14ac:dyDescent="0.25">
      <c r="Z3181" s="17"/>
    </row>
    <row r="3182" spans="26:26" x14ac:dyDescent="0.25">
      <c r="Z3182" s="17"/>
    </row>
    <row r="3183" spans="26:26" x14ac:dyDescent="0.25">
      <c r="Z3183" s="17"/>
    </row>
    <row r="3184" spans="26:26" x14ac:dyDescent="0.25">
      <c r="Z3184" s="17"/>
    </row>
    <row r="3185" spans="26:26" x14ac:dyDescent="0.25">
      <c r="Z3185" s="17"/>
    </row>
    <row r="3186" spans="26:26" x14ac:dyDescent="0.25">
      <c r="Z3186" s="17"/>
    </row>
    <row r="3187" spans="26:26" x14ac:dyDescent="0.25">
      <c r="Z3187" s="17"/>
    </row>
    <row r="3188" spans="26:26" x14ac:dyDescent="0.25">
      <c r="Z3188" s="17"/>
    </row>
    <row r="3189" spans="26:26" x14ac:dyDescent="0.25">
      <c r="Z3189" s="17"/>
    </row>
    <row r="3190" spans="26:26" x14ac:dyDescent="0.25">
      <c r="Z3190" s="17"/>
    </row>
    <row r="3191" spans="26:26" x14ac:dyDescent="0.25">
      <c r="Z3191" s="17"/>
    </row>
    <row r="3192" spans="26:26" x14ac:dyDescent="0.25">
      <c r="Z3192" s="17"/>
    </row>
    <row r="3193" spans="26:26" x14ac:dyDescent="0.25">
      <c r="Z3193" s="17"/>
    </row>
    <row r="3194" spans="26:26" x14ac:dyDescent="0.25">
      <c r="Z3194" s="17"/>
    </row>
    <row r="3195" spans="26:26" x14ac:dyDescent="0.25">
      <c r="Z3195" s="17"/>
    </row>
    <row r="3196" spans="26:26" x14ac:dyDescent="0.25">
      <c r="Z3196" s="17"/>
    </row>
    <row r="3197" spans="26:26" x14ac:dyDescent="0.25">
      <c r="Z3197" s="17"/>
    </row>
    <row r="3198" spans="26:26" x14ac:dyDescent="0.25">
      <c r="Z3198" s="17"/>
    </row>
    <row r="3199" spans="26:26" x14ac:dyDescent="0.25">
      <c r="Z3199" s="17"/>
    </row>
    <row r="3200" spans="26:26" x14ac:dyDescent="0.25">
      <c r="Z3200" s="17"/>
    </row>
    <row r="3201" spans="26:26" x14ac:dyDescent="0.25">
      <c r="Z3201" s="17"/>
    </row>
    <row r="3202" spans="26:26" x14ac:dyDescent="0.25">
      <c r="Z3202" s="17"/>
    </row>
    <row r="3203" spans="26:26" x14ac:dyDescent="0.25">
      <c r="Z3203" s="17"/>
    </row>
    <row r="3204" spans="26:26" x14ac:dyDescent="0.25">
      <c r="Z3204" s="17"/>
    </row>
    <row r="3205" spans="26:26" x14ac:dyDescent="0.25">
      <c r="Z3205" s="17"/>
    </row>
    <row r="3206" spans="26:26" x14ac:dyDescent="0.25">
      <c r="Z3206" s="17"/>
    </row>
    <row r="3207" spans="26:26" x14ac:dyDescent="0.25">
      <c r="Z3207" s="17"/>
    </row>
    <row r="3208" spans="26:26" x14ac:dyDescent="0.25">
      <c r="Z3208" s="17"/>
    </row>
    <row r="3209" spans="26:26" x14ac:dyDescent="0.25">
      <c r="Z3209" s="17"/>
    </row>
    <row r="3210" spans="26:26" x14ac:dyDescent="0.25">
      <c r="Z3210" s="17"/>
    </row>
    <row r="3211" spans="26:26" x14ac:dyDescent="0.25">
      <c r="Z3211" s="17"/>
    </row>
    <row r="3212" spans="26:26" x14ac:dyDescent="0.25">
      <c r="Z3212" s="17"/>
    </row>
    <row r="3213" spans="26:26" x14ac:dyDescent="0.25">
      <c r="Z3213" s="17"/>
    </row>
    <row r="3214" spans="26:26" x14ac:dyDescent="0.25">
      <c r="Z3214" s="17"/>
    </row>
    <row r="3215" spans="26:26" x14ac:dyDescent="0.25">
      <c r="Z3215" s="17"/>
    </row>
    <row r="3216" spans="26:26" x14ac:dyDescent="0.25">
      <c r="Z3216" s="17"/>
    </row>
    <row r="3217" spans="26:26" x14ac:dyDescent="0.25">
      <c r="Z3217" s="17"/>
    </row>
    <row r="3218" spans="26:26" x14ac:dyDescent="0.25">
      <c r="Z3218" s="17"/>
    </row>
    <row r="3219" spans="26:26" x14ac:dyDescent="0.25">
      <c r="Z3219" s="17"/>
    </row>
    <row r="3220" spans="26:26" x14ac:dyDescent="0.25">
      <c r="Z3220" s="17"/>
    </row>
    <row r="3221" spans="26:26" x14ac:dyDescent="0.25">
      <c r="Z3221" s="17"/>
    </row>
    <row r="3222" spans="26:26" x14ac:dyDescent="0.25">
      <c r="Z3222" s="17"/>
    </row>
    <row r="3223" spans="26:26" x14ac:dyDescent="0.25">
      <c r="Z3223" s="17"/>
    </row>
    <row r="3224" spans="26:26" x14ac:dyDescent="0.25">
      <c r="Z3224" s="17"/>
    </row>
    <row r="3225" spans="26:26" x14ac:dyDescent="0.25">
      <c r="Z3225" s="17"/>
    </row>
    <row r="3226" spans="26:26" x14ac:dyDescent="0.25">
      <c r="Z3226" s="17"/>
    </row>
    <row r="3227" spans="26:26" x14ac:dyDescent="0.25">
      <c r="Z3227" s="17"/>
    </row>
    <row r="3228" spans="26:26" x14ac:dyDescent="0.25">
      <c r="Z3228" s="17"/>
    </row>
    <row r="3229" spans="26:26" x14ac:dyDescent="0.25">
      <c r="Z3229" s="17"/>
    </row>
    <row r="3230" spans="26:26" x14ac:dyDescent="0.25">
      <c r="Z3230" s="17"/>
    </row>
    <row r="3231" spans="26:26" x14ac:dyDescent="0.25">
      <c r="Z3231" s="17"/>
    </row>
    <row r="3232" spans="26:26" x14ac:dyDescent="0.25">
      <c r="Z3232" s="17"/>
    </row>
    <row r="3233" spans="26:26" x14ac:dyDescent="0.25">
      <c r="Z3233" s="17"/>
    </row>
    <row r="3234" spans="26:26" x14ac:dyDescent="0.25">
      <c r="Z3234" s="17"/>
    </row>
    <row r="3235" spans="26:26" x14ac:dyDescent="0.25">
      <c r="Z3235" s="17"/>
    </row>
    <row r="3236" spans="26:26" x14ac:dyDescent="0.25">
      <c r="Z3236" s="17"/>
    </row>
    <row r="3237" spans="26:26" x14ac:dyDescent="0.25">
      <c r="Z3237" s="17"/>
    </row>
    <row r="3238" spans="26:26" x14ac:dyDescent="0.25">
      <c r="Z3238" s="17"/>
    </row>
    <row r="3239" spans="26:26" x14ac:dyDescent="0.25">
      <c r="Z3239" s="17"/>
    </row>
    <row r="3240" spans="26:26" x14ac:dyDescent="0.25">
      <c r="Z3240" s="17"/>
    </row>
    <row r="3241" spans="26:26" x14ac:dyDescent="0.25">
      <c r="Z3241" s="17"/>
    </row>
    <row r="3242" spans="26:26" x14ac:dyDescent="0.25">
      <c r="Z3242" s="17"/>
    </row>
    <row r="3243" spans="26:26" x14ac:dyDescent="0.25">
      <c r="Z3243" s="17"/>
    </row>
    <row r="3244" spans="26:26" x14ac:dyDescent="0.25">
      <c r="Z3244" s="17"/>
    </row>
    <row r="3245" spans="26:26" x14ac:dyDescent="0.25">
      <c r="Z3245" s="17"/>
    </row>
    <row r="3246" spans="26:26" x14ac:dyDescent="0.25">
      <c r="Z3246" s="17"/>
    </row>
    <row r="3247" spans="26:26" x14ac:dyDescent="0.25">
      <c r="Z3247" s="17"/>
    </row>
    <row r="3248" spans="26:26" x14ac:dyDescent="0.25">
      <c r="Z3248" s="17"/>
    </row>
    <row r="3249" spans="26:26" x14ac:dyDescent="0.25">
      <c r="Z3249" s="17"/>
    </row>
    <row r="3250" spans="26:26" x14ac:dyDescent="0.25">
      <c r="Z3250" s="17"/>
    </row>
    <row r="3251" spans="26:26" x14ac:dyDescent="0.25">
      <c r="Z3251" s="17"/>
    </row>
    <row r="3252" spans="26:26" x14ac:dyDescent="0.25">
      <c r="Z3252" s="17"/>
    </row>
    <row r="3253" spans="26:26" x14ac:dyDescent="0.25">
      <c r="Z3253" s="17"/>
    </row>
    <row r="3254" spans="26:26" x14ac:dyDescent="0.25">
      <c r="Z3254" s="17"/>
    </row>
    <row r="3255" spans="26:26" x14ac:dyDescent="0.25">
      <c r="Z3255" s="17"/>
    </row>
    <row r="3256" spans="26:26" x14ac:dyDescent="0.25">
      <c r="Z3256" s="17"/>
    </row>
    <row r="3257" spans="26:26" x14ac:dyDescent="0.25">
      <c r="Z3257" s="17"/>
    </row>
    <row r="3258" spans="26:26" x14ac:dyDescent="0.25">
      <c r="Z3258" s="17"/>
    </row>
    <row r="3259" spans="26:26" x14ac:dyDescent="0.25">
      <c r="Z3259" s="17"/>
    </row>
    <row r="3260" spans="26:26" x14ac:dyDescent="0.25">
      <c r="Z3260" s="17"/>
    </row>
    <row r="3261" spans="26:26" x14ac:dyDescent="0.25">
      <c r="Z3261" s="17"/>
    </row>
    <row r="3262" spans="26:26" x14ac:dyDescent="0.25">
      <c r="Z3262" s="17"/>
    </row>
    <row r="3263" spans="26:26" x14ac:dyDescent="0.25">
      <c r="Z3263" s="17"/>
    </row>
    <row r="3264" spans="26:26" x14ac:dyDescent="0.25">
      <c r="Z3264" s="17"/>
    </row>
    <row r="3265" spans="26:26" x14ac:dyDescent="0.25">
      <c r="Z3265" s="17"/>
    </row>
    <row r="3266" spans="26:26" x14ac:dyDescent="0.25">
      <c r="Z3266" s="17"/>
    </row>
    <row r="3267" spans="26:26" x14ac:dyDescent="0.25">
      <c r="Z3267" s="17"/>
    </row>
    <row r="3268" spans="26:26" x14ac:dyDescent="0.25">
      <c r="Z3268" s="17"/>
    </row>
    <row r="3269" spans="26:26" x14ac:dyDescent="0.25">
      <c r="Z3269" s="17"/>
    </row>
    <row r="3270" spans="26:26" x14ac:dyDescent="0.25">
      <c r="Z3270" s="17"/>
    </row>
    <row r="3271" spans="26:26" x14ac:dyDescent="0.25">
      <c r="Z3271" s="17"/>
    </row>
    <row r="3272" spans="26:26" x14ac:dyDescent="0.25">
      <c r="Z3272" s="17"/>
    </row>
    <row r="3273" spans="26:26" x14ac:dyDescent="0.25">
      <c r="Z3273" s="17"/>
    </row>
    <row r="3274" spans="26:26" x14ac:dyDescent="0.25">
      <c r="Z3274" s="17"/>
    </row>
    <row r="3275" spans="26:26" x14ac:dyDescent="0.25">
      <c r="Z3275" s="17"/>
    </row>
    <row r="3276" spans="26:26" x14ac:dyDescent="0.25">
      <c r="Z3276" s="17"/>
    </row>
    <row r="3277" spans="26:26" x14ac:dyDescent="0.25">
      <c r="Z3277" s="17"/>
    </row>
    <row r="3278" spans="26:26" x14ac:dyDescent="0.25">
      <c r="Z3278" s="17"/>
    </row>
    <row r="3279" spans="26:26" x14ac:dyDescent="0.25">
      <c r="Z3279" s="17"/>
    </row>
    <row r="3280" spans="26:26" x14ac:dyDescent="0.25">
      <c r="Z3280" s="17"/>
    </row>
    <row r="3281" spans="26:26" x14ac:dyDescent="0.25">
      <c r="Z3281" s="17"/>
    </row>
    <row r="3282" spans="26:26" x14ac:dyDescent="0.25">
      <c r="Z3282" s="17"/>
    </row>
    <row r="3283" spans="26:26" x14ac:dyDescent="0.25">
      <c r="Z3283" s="17"/>
    </row>
    <row r="3284" spans="26:26" x14ac:dyDescent="0.25">
      <c r="Z3284" s="17"/>
    </row>
    <row r="3285" spans="26:26" x14ac:dyDescent="0.25">
      <c r="Z3285" s="17"/>
    </row>
    <row r="3286" spans="26:26" x14ac:dyDescent="0.25">
      <c r="Z3286" s="17"/>
    </row>
    <row r="3287" spans="26:26" x14ac:dyDescent="0.25">
      <c r="Z3287" s="17"/>
    </row>
    <row r="3288" spans="26:26" x14ac:dyDescent="0.25">
      <c r="Z3288" s="17"/>
    </row>
    <row r="3289" spans="26:26" x14ac:dyDescent="0.25">
      <c r="Z3289" s="17"/>
    </row>
    <row r="3290" spans="26:26" x14ac:dyDescent="0.25">
      <c r="Z3290" s="17"/>
    </row>
    <row r="3291" spans="26:26" x14ac:dyDescent="0.25">
      <c r="Z3291" s="17"/>
    </row>
    <row r="3292" spans="26:26" x14ac:dyDescent="0.25">
      <c r="Z3292" s="17"/>
    </row>
    <row r="3293" spans="26:26" x14ac:dyDescent="0.25">
      <c r="Z3293" s="17"/>
    </row>
    <row r="3294" spans="26:26" x14ac:dyDescent="0.25">
      <c r="Z3294" s="17"/>
    </row>
    <row r="3295" spans="26:26" x14ac:dyDescent="0.25">
      <c r="Z3295" s="17"/>
    </row>
    <row r="3296" spans="26:26" x14ac:dyDescent="0.25">
      <c r="Z3296" s="17"/>
    </row>
    <row r="3297" spans="26:26" x14ac:dyDescent="0.25">
      <c r="Z3297" s="17"/>
    </row>
    <row r="3298" spans="26:26" x14ac:dyDescent="0.25">
      <c r="Z3298" s="17"/>
    </row>
    <row r="3299" spans="26:26" x14ac:dyDescent="0.25">
      <c r="Z3299" s="17"/>
    </row>
    <row r="3300" spans="26:26" x14ac:dyDescent="0.25">
      <c r="Z3300" s="17"/>
    </row>
    <row r="3301" spans="26:26" x14ac:dyDescent="0.25">
      <c r="Z3301" s="17"/>
    </row>
    <row r="3302" spans="26:26" x14ac:dyDescent="0.25">
      <c r="Z3302" s="17"/>
    </row>
    <row r="3303" spans="26:26" x14ac:dyDescent="0.25">
      <c r="Z3303" s="17"/>
    </row>
    <row r="3304" spans="26:26" x14ac:dyDescent="0.25">
      <c r="Z3304" s="17"/>
    </row>
    <row r="3305" spans="26:26" x14ac:dyDescent="0.25">
      <c r="Z3305" s="17"/>
    </row>
    <row r="3306" spans="26:26" x14ac:dyDescent="0.25">
      <c r="Z3306" s="17"/>
    </row>
    <row r="3307" spans="26:26" x14ac:dyDescent="0.25">
      <c r="Z3307" s="17"/>
    </row>
    <row r="3308" spans="26:26" x14ac:dyDescent="0.25">
      <c r="Z3308" s="17"/>
    </row>
    <row r="3309" spans="26:26" x14ac:dyDescent="0.25">
      <c r="Z3309" s="17"/>
    </row>
    <row r="3310" spans="26:26" x14ac:dyDescent="0.25">
      <c r="Z3310" s="17"/>
    </row>
    <row r="3311" spans="26:26" x14ac:dyDescent="0.25">
      <c r="Z3311" s="17"/>
    </row>
    <row r="3312" spans="26:26" x14ac:dyDescent="0.25">
      <c r="Z3312" s="17"/>
    </row>
    <row r="3313" spans="26:26" x14ac:dyDescent="0.25">
      <c r="Z3313" s="17"/>
    </row>
    <row r="3314" spans="26:26" x14ac:dyDescent="0.25">
      <c r="Z3314" s="17"/>
    </row>
    <row r="3315" spans="26:26" x14ac:dyDescent="0.25">
      <c r="Z3315" s="17"/>
    </row>
    <row r="3316" spans="26:26" x14ac:dyDescent="0.25">
      <c r="Z3316" s="17"/>
    </row>
    <row r="3317" spans="26:26" x14ac:dyDescent="0.25">
      <c r="Z3317" s="17"/>
    </row>
    <row r="3318" spans="26:26" x14ac:dyDescent="0.25">
      <c r="Z3318" s="17"/>
    </row>
    <row r="3319" spans="26:26" x14ac:dyDescent="0.25">
      <c r="Z3319" s="17"/>
    </row>
    <row r="3320" spans="26:26" x14ac:dyDescent="0.25">
      <c r="Z3320" s="17"/>
    </row>
    <row r="3321" spans="26:26" x14ac:dyDescent="0.25">
      <c r="Z3321" s="17"/>
    </row>
    <row r="3322" spans="26:26" x14ac:dyDescent="0.25">
      <c r="Z3322" s="17"/>
    </row>
    <row r="3323" spans="26:26" x14ac:dyDescent="0.25">
      <c r="Z3323" s="17"/>
    </row>
    <row r="3324" spans="26:26" x14ac:dyDescent="0.25">
      <c r="Z3324" s="17"/>
    </row>
    <row r="3325" spans="26:26" x14ac:dyDescent="0.25">
      <c r="Z3325" s="17"/>
    </row>
    <row r="3326" spans="26:26" x14ac:dyDescent="0.25">
      <c r="Z3326" s="17"/>
    </row>
    <row r="3327" spans="26:26" x14ac:dyDescent="0.25">
      <c r="Z3327" s="17"/>
    </row>
    <row r="3328" spans="26:26" x14ac:dyDescent="0.25">
      <c r="Z3328" s="17"/>
    </row>
    <row r="3329" spans="26:26" x14ac:dyDescent="0.25">
      <c r="Z3329" s="17"/>
    </row>
    <row r="3330" spans="26:26" x14ac:dyDescent="0.25">
      <c r="Z3330" s="17"/>
    </row>
    <row r="3331" spans="26:26" x14ac:dyDescent="0.25">
      <c r="Z3331" s="17"/>
    </row>
    <row r="3332" spans="26:26" x14ac:dyDescent="0.25">
      <c r="Z3332" s="17"/>
    </row>
    <row r="3333" spans="26:26" x14ac:dyDescent="0.25">
      <c r="Z3333" s="17"/>
    </row>
    <row r="3334" spans="26:26" x14ac:dyDescent="0.25">
      <c r="Z3334" s="17"/>
    </row>
    <row r="3335" spans="26:26" x14ac:dyDescent="0.25">
      <c r="Z3335" s="17"/>
    </row>
    <row r="3336" spans="26:26" x14ac:dyDescent="0.25">
      <c r="Z3336" s="17"/>
    </row>
    <row r="3337" spans="26:26" x14ac:dyDescent="0.25">
      <c r="Z3337" s="17"/>
    </row>
    <row r="3338" spans="26:26" x14ac:dyDescent="0.25">
      <c r="Z3338" s="17"/>
    </row>
    <row r="3339" spans="26:26" x14ac:dyDescent="0.25">
      <c r="Z3339" s="17"/>
    </row>
    <row r="3340" spans="26:26" x14ac:dyDescent="0.25">
      <c r="Z3340" s="17"/>
    </row>
    <row r="3341" spans="26:26" x14ac:dyDescent="0.25">
      <c r="Z3341" s="17"/>
    </row>
    <row r="3342" spans="26:26" x14ac:dyDescent="0.25">
      <c r="Z3342" s="17"/>
    </row>
    <row r="3343" spans="26:26" x14ac:dyDescent="0.25">
      <c r="Z3343" s="17"/>
    </row>
    <row r="3344" spans="26:26" x14ac:dyDescent="0.25">
      <c r="Z3344" s="17"/>
    </row>
    <row r="3345" spans="26:26" x14ac:dyDescent="0.25">
      <c r="Z3345" s="17"/>
    </row>
    <row r="3346" spans="26:26" x14ac:dyDescent="0.25">
      <c r="Z3346" s="17"/>
    </row>
    <row r="3347" spans="26:26" x14ac:dyDescent="0.25">
      <c r="Z3347" s="17"/>
    </row>
    <row r="3348" spans="26:26" x14ac:dyDescent="0.25">
      <c r="Z3348" s="17"/>
    </row>
    <row r="3349" spans="26:26" x14ac:dyDescent="0.25">
      <c r="Z3349" s="17"/>
    </row>
    <row r="3350" spans="26:26" x14ac:dyDescent="0.25">
      <c r="Z3350" s="17"/>
    </row>
    <row r="3351" spans="26:26" x14ac:dyDescent="0.25">
      <c r="Z3351" s="17"/>
    </row>
    <row r="3352" spans="26:26" x14ac:dyDescent="0.25">
      <c r="Z3352" s="17"/>
    </row>
    <row r="3353" spans="26:26" x14ac:dyDescent="0.25">
      <c r="Z3353" s="17"/>
    </row>
    <row r="3354" spans="26:26" x14ac:dyDescent="0.25">
      <c r="Z3354" s="17"/>
    </row>
    <row r="3355" spans="26:26" x14ac:dyDescent="0.25">
      <c r="Z3355" s="17"/>
    </row>
    <row r="3356" spans="26:26" x14ac:dyDescent="0.25">
      <c r="Z3356" s="17"/>
    </row>
    <row r="3357" spans="26:26" x14ac:dyDescent="0.25">
      <c r="Z3357" s="17"/>
    </row>
    <row r="3358" spans="26:26" x14ac:dyDescent="0.25">
      <c r="Z3358" s="17"/>
    </row>
    <row r="3359" spans="26:26" x14ac:dyDescent="0.25">
      <c r="Z3359" s="17"/>
    </row>
    <row r="3360" spans="26:26" x14ac:dyDescent="0.25">
      <c r="Z3360" s="17"/>
    </row>
    <row r="3361" spans="26:26" x14ac:dyDescent="0.25">
      <c r="Z3361" s="17"/>
    </row>
    <row r="3362" spans="26:26" x14ac:dyDescent="0.25">
      <c r="Z3362" s="17"/>
    </row>
    <row r="3363" spans="26:26" x14ac:dyDescent="0.25">
      <c r="Z3363" s="17"/>
    </row>
    <row r="3364" spans="26:26" x14ac:dyDescent="0.25">
      <c r="Z3364" s="17"/>
    </row>
    <row r="3365" spans="26:26" x14ac:dyDescent="0.25">
      <c r="Z3365" s="17"/>
    </row>
    <row r="3366" spans="26:26" x14ac:dyDescent="0.25">
      <c r="Z3366" s="17"/>
    </row>
    <row r="3367" spans="26:26" x14ac:dyDescent="0.25">
      <c r="Z3367" s="17"/>
    </row>
    <row r="3368" spans="26:26" x14ac:dyDescent="0.25">
      <c r="Z3368" s="17"/>
    </row>
    <row r="3369" spans="26:26" x14ac:dyDescent="0.25">
      <c r="Z3369" s="17"/>
    </row>
    <row r="3370" spans="26:26" x14ac:dyDescent="0.25">
      <c r="Z3370" s="17"/>
    </row>
    <row r="3371" spans="26:26" x14ac:dyDescent="0.25">
      <c r="Z3371" s="17"/>
    </row>
    <row r="3372" spans="26:26" x14ac:dyDescent="0.25">
      <c r="Z3372" s="17"/>
    </row>
    <row r="3373" spans="26:26" x14ac:dyDescent="0.25">
      <c r="Z3373" s="17"/>
    </row>
    <row r="3374" spans="26:26" x14ac:dyDescent="0.25">
      <c r="Z3374" s="17"/>
    </row>
    <row r="3375" spans="26:26" x14ac:dyDescent="0.25">
      <c r="Z3375" s="17"/>
    </row>
    <row r="3376" spans="26:26" x14ac:dyDescent="0.25">
      <c r="Z3376" s="17"/>
    </row>
    <row r="3377" spans="26:26" x14ac:dyDescent="0.25">
      <c r="Z3377" s="17"/>
    </row>
    <row r="3378" spans="26:26" x14ac:dyDescent="0.25">
      <c r="Z3378" s="17"/>
    </row>
    <row r="3379" spans="26:26" x14ac:dyDescent="0.25">
      <c r="Z3379" s="17"/>
    </row>
    <row r="3380" spans="26:26" x14ac:dyDescent="0.25">
      <c r="Z3380" s="17"/>
    </row>
    <row r="3381" spans="26:26" x14ac:dyDescent="0.25">
      <c r="Z3381" s="17"/>
    </row>
    <row r="3382" spans="26:26" x14ac:dyDescent="0.25">
      <c r="Z3382" s="17"/>
    </row>
    <row r="3383" spans="26:26" x14ac:dyDescent="0.25">
      <c r="Z3383" s="17"/>
    </row>
    <row r="3384" spans="26:26" x14ac:dyDescent="0.25">
      <c r="Z3384" s="17"/>
    </row>
    <row r="3385" spans="26:26" x14ac:dyDescent="0.25">
      <c r="Z3385" s="17"/>
    </row>
    <row r="3386" spans="26:26" x14ac:dyDescent="0.25">
      <c r="Z3386" s="17"/>
    </row>
    <row r="3387" spans="26:26" x14ac:dyDescent="0.25">
      <c r="Z3387" s="17"/>
    </row>
    <row r="3388" spans="26:26" x14ac:dyDescent="0.25">
      <c r="Z3388" s="17"/>
    </row>
    <row r="3389" spans="26:26" x14ac:dyDescent="0.25">
      <c r="Z3389" s="17"/>
    </row>
    <row r="3390" spans="26:26" x14ac:dyDescent="0.25">
      <c r="Z3390" s="17"/>
    </row>
    <row r="3391" spans="26:26" x14ac:dyDescent="0.25">
      <c r="Z3391" s="17"/>
    </row>
    <row r="3392" spans="26:26" x14ac:dyDescent="0.25">
      <c r="Z3392" s="17"/>
    </row>
    <row r="3393" spans="26:26" x14ac:dyDescent="0.25">
      <c r="Z3393" s="17"/>
    </row>
    <row r="3394" spans="26:26" x14ac:dyDescent="0.25">
      <c r="Z3394" s="17"/>
    </row>
    <row r="3395" spans="26:26" x14ac:dyDescent="0.25">
      <c r="Z3395" s="17"/>
    </row>
    <row r="3396" spans="26:26" x14ac:dyDescent="0.25">
      <c r="Z3396" s="17"/>
    </row>
    <row r="3397" spans="26:26" x14ac:dyDescent="0.25">
      <c r="Z3397" s="17"/>
    </row>
    <row r="3398" spans="26:26" x14ac:dyDescent="0.25">
      <c r="Z3398" s="17"/>
    </row>
    <row r="3399" spans="26:26" x14ac:dyDescent="0.25">
      <c r="Z3399" s="17"/>
    </row>
    <row r="3400" spans="26:26" x14ac:dyDescent="0.25">
      <c r="Z3400" s="17"/>
    </row>
    <row r="3401" spans="26:26" x14ac:dyDescent="0.25">
      <c r="Z3401" s="17"/>
    </row>
    <row r="3402" spans="26:26" x14ac:dyDescent="0.25">
      <c r="Z3402" s="17"/>
    </row>
    <row r="3403" spans="26:26" x14ac:dyDescent="0.25">
      <c r="Z3403" s="17"/>
    </row>
    <row r="3404" spans="26:26" x14ac:dyDescent="0.25">
      <c r="Z3404" s="17"/>
    </row>
    <row r="3405" spans="26:26" x14ac:dyDescent="0.25">
      <c r="Z3405" s="17"/>
    </row>
    <row r="3406" spans="26:26" x14ac:dyDescent="0.25">
      <c r="Z3406" s="17"/>
    </row>
    <row r="3407" spans="26:26" x14ac:dyDescent="0.25">
      <c r="Z3407" s="17"/>
    </row>
    <row r="3408" spans="26:26" x14ac:dyDescent="0.25">
      <c r="Z3408" s="17"/>
    </row>
    <row r="3409" spans="26:26" x14ac:dyDescent="0.25">
      <c r="Z3409" s="17"/>
    </row>
    <row r="3410" spans="26:26" x14ac:dyDescent="0.25">
      <c r="Z3410" s="17"/>
    </row>
    <row r="3411" spans="26:26" x14ac:dyDescent="0.25">
      <c r="Z3411" s="17"/>
    </row>
    <row r="3412" spans="26:26" x14ac:dyDescent="0.25">
      <c r="Z3412" s="17"/>
    </row>
    <row r="3413" spans="26:26" x14ac:dyDescent="0.25">
      <c r="Z3413" s="17"/>
    </row>
    <row r="3414" spans="26:26" x14ac:dyDescent="0.25">
      <c r="Z3414" s="17"/>
    </row>
    <row r="3415" spans="26:26" x14ac:dyDescent="0.25">
      <c r="Z3415" s="17"/>
    </row>
    <row r="3416" spans="26:26" x14ac:dyDescent="0.25">
      <c r="Z3416" s="17"/>
    </row>
    <row r="3417" spans="26:26" x14ac:dyDescent="0.25">
      <c r="Z3417" s="17"/>
    </row>
    <row r="3418" spans="26:26" x14ac:dyDescent="0.25">
      <c r="Z3418" s="17"/>
    </row>
    <row r="3419" spans="26:26" x14ac:dyDescent="0.25">
      <c r="Z3419" s="17"/>
    </row>
    <row r="3420" spans="26:26" x14ac:dyDescent="0.25">
      <c r="Z3420" s="17"/>
    </row>
    <row r="3421" spans="26:26" x14ac:dyDescent="0.25">
      <c r="Z3421" s="17"/>
    </row>
    <row r="3422" spans="26:26" x14ac:dyDescent="0.25">
      <c r="Z3422" s="17"/>
    </row>
    <row r="3423" spans="26:26" x14ac:dyDescent="0.25">
      <c r="Z3423" s="17"/>
    </row>
    <row r="3424" spans="26:26" x14ac:dyDescent="0.25">
      <c r="Z3424" s="17"/>
    </row>
    <row r="3425" spans="26:26" x14ac:dyDescent="0.25">
      <c r="Z3425" s="17"/>
    </row>
    <row r="3426" spans="26:26" x14ac:dyDescent="0.25">
      <c r="Z3426" s="17"/>
    </row>
    <row r="3427" spans="26:26" x14ac:dyDescent="0.25">
      <c r="Z3427" s="17"/>
    </row>
    <row r="3428" spans="26:26" x14ac:dyDescent="0.25">
      <c r="Z3428" s="17"/>
    </row>
    <row r="3429" spans="26:26" x14ac:dyDescent="0.25">
      <c r="Z3429" s="17"/>
    </row>
    <row r="3430" spans="26:26" x14ac:dyDescent="0.25">
      <c r="Z3430" s="17"/>
    </row>
    <row r="3431" spans="26:26" x14ac:dyDescent="0.25">
      <c r="Z3431" s="17"/>
    </row>
    <row r="3432" spans="26:26" x14ac:dyDescent="0.25">
      <c r="Z3432" s="17"/>
    </row>
    <row r="3433" spans="26:26" x14ac:dyDescent="0.25">
      <c r="Z3433" s="17"/>
    </row>
    <row r="3434" spans="26:26" x14ac:dyDescent="0.25">
      <c r="Z3434" s="17"/>
    </row>
    <row r="3435" spans="26:26" x14ac:dyDescent="0.25">
      <c r="Z3435" s="17"/>
    </row>
    <row r="3436" spans="26:26" x14ac:dyDescent="0.25">
      <c r="Z3436" s="17"/>
    </row>
    <row r="3437" spans="26:26" x14ac:dyDescent="0.25">
      <c r="Z3437" s="17"/>
    </row>
    <row r="3438" spans="26:26" x14ac:dyDescent="0.25">
      <c r="Z3438" s="17"/>
    </row>
    <row r="3439" spans="26:26" x14ac:dyDescent="0.25">
      <c r="Z3439" s="17"/>
    </row>
    <row r="3440" spans="26:26" x14ac:dyDescent="0.25">
      <c r="Z3440" s="17"/>
    </row>
    <row r="3441" spans="26:26" x14ac:dyDescent="0.25">
      <c r="Z3441" s="17"/>
    </row>
    <row r="3442" spans="26:26" x14ac:dyDescent="0.25">
      <c r="Z3442" s="17"/>
    </row>
    <row r="3443" spans="26:26" x14ac:dyDescent="0.25">
      <c r="Z3443" s="17"/>
    </row>
    <row r="3444" spans="26:26" x14ac:dyDescent="0.25">
      <c r="Z3444" s="17"/>
    </row>
    <row r="3445" spans="26:26" x14ac:dyDescent="0.25">
      <c r="Z3445" s="17"/>
    </row>
    <row r="3446" spans="26:26" x14ac:dyDescent="0.25">
      <c r="Z3446" s="17"/>
    </row>
    <row r="3447" spans="26:26" x14ac:dyDescent="0.25">
      <c r="Z3447" s="17"/>
    </row>
    <row r="3448" spans="26:26" x14ac:dyDescent="0.25">
      <c r="Z3448" s="17"/>
    </row>
    <row r="3449" spans="26:26" x14ac:dyDescent="0.25">
      <c r="Z3449" s="17"/>
    </row>
    <row r="3450" spans="26:26" x14ac:dyDescent="0.25">
      <c r="Z3450" s="17"/>
    </row>
    <row r="3451" spans="26:26" x14ac:dyDescent="0.25">
      <c r="Z3451" s="17"/>
    </row>
    <row r="3452" spans="26:26" x14ac:dyDescent="0.25">
      <c r="Z3452" s="17"/>
    </row>
    <row r="3453" spans="26:26" x14ac:dyDescent="0.25">
      <c r="Z3453" s="17"/>
    </row>
    <row r="3454" spans="26:26" x14ac:dyDescent="0.25">
      <c r="Z3454" s="17"/>
    </row>
    <row r="3455" spans="26:26" x14ac:dyDescent="0.25">
      <c r="Z3455" s="17"/>
    </row>
    <row r="3456" spans="26:26" x14ac:dyDescent="0.25">
      <c r="Z3456" s="17"/>
    </row>
    <row r="3457" spans="26:26" x14ac:dyDescent="0.25">
      <c r="Z3457" s="17"/>
    </row>
    <row r="3458" spans="26:26" x14ac:dyDescent="0.25">
      <c r="Z3458" s="17"/>
    </row>
    <row r="3459" spans="26:26" x14ac:dyDescent="0.25">
      <c r="Z3459" s="17"/>
    </row>
    <row r="3460" spans="26:26" x14ac:dyDescent="0.25">
      <c r="Z3460" s="17"/>
    </row>
    <row r="3461" spans="26:26" x14ac:dyDescent="0.25">
      <c r="Z3461" s="17"/>
    </row>
    <row r="3462" spans="26:26" x14ac:dyDescent="0.25">
      <c r="Z3462" s="17"/>
    </row>
    <row r="3463" spans="26:26" x14ac:dyDescent="0.25">
      <c r="Z3463" s="17"/>
    </row>
    <row r="3464" spans="26:26" x14ac:dyDescent="0.25">
      <c r="Z3464" s="17"/>
    </row>
    <row r="3465" spans="26:26" x14ac:dyDescent="0.25">
      <c r="Z3465" s="17"/>
    </row>
    <row r="3466" spans="26:26" x14ac:dyDescent="0.25">
      <c r="Z3466" s="17"/>
    </row>
    <row r="3467" spans="26:26" x14ac:dyDescent="0.25">
      <c r="Z3467" s="17"/>
    </row>
    <row r="3468" spans="26:26" x14ac:dyDescent="0.25">
      <c r="Z3468" s="17"/>
    </row>
    <row r="3469" spans="26:26" x14ac:dyDescent="0.25">
      <c r="Z3469" s="17"/>
    </row>
    <row r="3470" spans="26:26" x14ac:dyDescent="0.25">
      <c r="Z3470" s="17"/>
    </row>
    <row r="3471" spans="26:26" x14ac:dyDescent="0.25">
      <c r="Z3471" s="17"/>
    </row>
    <row r="3472" spans="26:26" x14ac:dyDescent="0.25">
      <c r="Z3472" s="17"/>
    </row>
    <row r="3473" spans="26:26" x14ac:dyDescent="0.25">
      <c r="Z3473" s="17"/>
    </row>
    <row r="3474" spans="26:26" x14ac:dyDescent="0.25">
      <c r="Z3474" s="17"/>
    </row>
    <row r="3475" spans="26:26" x14ac:dyDescent="0.25">
      <c r="Z3475" s="17"/>
    </row>
    <row r="3476" spans="26:26" x14ac:dyDescent="0.25">
      <c r="Z3476" s="17"/>
    </row>
    <row r="3477" spans="26:26" x14ac:dyDescent="0.25">
      <c r="Z3477" s="17"/>
    </row>
    <row r="3478" spans="26:26" x14ac:dyDescent="0.25">
      <c r="Z3478" s="17"/>
    </row>
    <row r="3479" spans="26:26" x14ac:dyDescent="0.25">
      <c r="Z3479" s="17"/>
    </row>
    <row r="3480" spans="26:26" x14ac:dyDescent="0.25">
      <c r="Z3480" s="17"/>
    </row>
    <row r="3481" spans="26:26" x14ac:dyDescent="0.25">
      <c r="Z3481" s="17"/>
    </row>
    <row r="3482" spans="26:26" x14ac:dyDescent="0.25">
      <c r="Z3482" s="17"/>
    </row>
    <row r="3483" spans="26:26" x14ac:dyDescent="0.25">
      <c r="Z3483" s="17"/>
    </row>
    <row r="3484" spans="26:26" x14ac:dyDescent="0.25">
      <c r="Z3484" s="17"/>
    </row>
    <row r="3485" spans="26:26" x14ac:dyDescent="0.25">
      <c r="Z3485" s="17"/>
    </row>
    <row r="3486" spans="26:26" x14ac:dyDescent="0.25">
      <c r="Z3486" s="17"/>
    </row>
    <row r="3487" spans="26:26" x14ac:dyDescent="0.25">
      <c r="Z3487" s="17"/>
    </row>
    <row r="3488" spans="26:26" x14ac:dyDescent="0.25">
      <c r="Z3488" s="17"/>
    </row>
    <row r="3489" spans="26:26" x14ac:dyDescent="0.25">
      <c r="Z3489" s="17"/>
    </row>
    <row r="3490" spans="26:26" x14ac:dyDescent="0.25">
      <c r="Z3490" s="17"/>
    </row>
    <row r="3491" spans="26:26" x14ac:dyDescent="0.25">
      <c r="Z3491" s="17"/>
    </row>
    <row r="3492" spans="26:26" x14ac:dyDescent="0.25">
      <c r="Z3492" s="17"/>
    </row>
    <row r="3493" spans="26:26" x14ac:dyDescent="0.25">
      <c r="Z3493" s="17"/>
    </row>
    <row r="3494" spans="26:26" x14ac:dyDescent="0.25">
      <c r="Z3494" s="17"/>
    </row>
    <row r="3495" spans="26:26" x14ac:dyDescent="0.25">
      <c r="Z3495" s="17"/>
    </row>
    <row r="3496" spans="26:26" x14ac:dyDescent="0.25">
      <c r="Z3496" s="17"/>
    </row>
    <row r="3497" spans="26:26" x14ac:dyDescent="0.25">
      <c r="Z3497" s="17"/>
    </row>
    <row r="3498" spans="26:26" x14ac:dyDescent="0.25">
      <c r="Z3498" s="17"/>
    </row>
    <row r="3499" spans="26:26" x14ac:dyDescent="0.25">
      <c r="Z3499" s="17"/>
    </row>
    <row r="3500" spans="26:26" x14ac:dyDescent="0.25">
      <c r="Z3500" s="17"/>
    </row>
    <row r="3501" spans="26:26" x14ac:dyDescent="0.25">
      <c r="Z3501" s="17"/>
    </row>
    <row r="3502" spans="26:26" x14ac:dyDescent="0.25">
      <c r="Z3502" s="17"/>
    </row>
    <row r="3503" spans="26:26" x14ac:dyDescent="0.25">
      <c r="Z3503" s="17"/>
    </row>
    <row r="3504" spans="26:26" x14ac:dyDescent="0.25">
      <c r="Z3504" s="17"/>
    </row>
    <row r="3505" spans="26:26" x14ac:dyDescent="0.25">
      <c r="Z3505" s="17"/>
    </row>
    <row r="3506" spans="26:26" x14ac:dyDescent="0.25">
      <c r="Z3506" s="17"/>
    </row>
    <row r="3507" spans="26:26" x14ac:dyDescent="0.25">
      <c r="Z3507" s="17"/>
    </row>
    <row r="3508" spans="26:26" x14ac:dyDescent="0.25">
      <c r="Z3508" s="17"/>
    </row>
    <row r="3509" spans="26:26" x14ac:dyDescent="0.25">
      <c r="Z3509" s="17"/>
    </row>
    <row r="3510" spans="26:26" x14ac:dyDescent="0.25">
      <c r="Z3510" s="17"/>
    </row>
    <row r="3511" spans="26:26" x14ac:dyDescent="0.25">
      <c r="Z3511" s="17"/>
    </row>
    <row r="3512" spans="26:26" x14ac:dyDescent="0.25">
      <c r="Z3512" s="17"/>
    </row>
    <row r="3513" spans="26:26" x14ac:dyDescent="0.25">
      <c r="Z3513" s="17"/>
    </row>
    <row r="3514" spans="26:26" x14ac:dyDescent="0.25">
      <c r="Z3514" s="17"/>
    </row>
    <row r="3515" spans="26:26" x14ac:dyDescent="0.25">
      <c r="Z3515" s="17"/>
    </row>
    <row r="3516" spans="26:26" x14ac:dyDescent="0.25">
      <c r="Z3516" s="17"/>
    </row>
    <row r="3517" spans="26:26" x14ac:dyDescent="0.25">
      <c r="Z3517" s="17"/>
    </row>
    <row r="3518" spans="26:26" x14ac:dyDescent="0.25">
      <c r="Z3518" s="17"/>
    </row>
    <row r="3519" spans="26:26" x14ac:dyDescent="0.25">
      <c r="Z3519" s="17"/>
    </row>
    <row r="3520" spans="26:26" x14ac:dyDescent="0.25">
      <c r="Z3520" s="17"/>
    </row>
    <row r="3521" spans="26:26" x14ac:dyDescent="0.25">
      <c r="Z3521" s="17"/>
    </row>
    <row r="3522" spans="26:26" x14ac:dyDescent="0.25">
      <c r="Z3522" s="17"/>
    </row>
    <row r="3523" spans="26:26" x14ac:dyDescent="0.25">
      <c r="Z3523" s="17"/>
    </row>
    <row r="3524" spans="26:26" x14ac:dyDescent="0.25">
      <c r="Z3524" s="17"/>
    </row>
    <row r="3525" spans="26:26" x14ac:dyDescent="0.25">
      <c r="Z3525" s="17"/>
    </row>
    <row r="3526" spans="26:26" x14ac:dyDescent="0.25">
      <c r="Z3526" s="17"/>
    </row>
    <row r="3527" spans="26:26" x14ac:dyDescent="0.25">
      <c r="Z3527" s="17"/>
    </row>
    <row r="3528" spans="26:26" x14ac:dyDescent="0.25">
      <c r="Z3528" s="17"/>
    </row>
    <row r="3529" spans="26:26" x14ac:dyDescent="0.25">
      <c r="Z3529" s="17"/>
    </row>
    <row r="3530" spans="26:26" x14ac:dyDescent="0.25">
      <c r="Z3530" s="17"/>
    </row>
    <row r="3531" spans="26:26" x14ac:dyDescent="0.25">
      <c r="Z3531" s="17"/>
    </row>
    <row r="3532" spans="26:26" x14ac:dyDescent="0.25">
      <c r="Z3532" s="17"/>
    </row>
    <row r="3533" spans="26:26" x14ac:dyDescent="0.25">
      <c r="Z3533" s="17"/>
    </row>
    <row r="3534" spans="26:26" x14ac:dyDescent="0.25">
      <c r="Z3534" s="17"/>
    </row>
    <row r="3535" spans="26:26" x14ac:dyDescent="0.25">
      <c r="Z3535" s="17"/>
    </row>
    <row r="3536" spans="26:26" x14ac:dyDescent="0.25">
      <c r="Z3536" s="17"/>
    </row>
    <row r="3537" spans="26:26" x14ac:dyDescent="0.25">
      <c r="Z3537" s="17"/>
    </row>
    <row r="3538" spans="26:26" x14ac:dyDescent="0.25">
      <c r="Z3538" s="17"/>
    </row>
    <row r="3539" spans="26:26" x14ac:dyDescent="0.25">
      <c r="Z3539" s="17"/>
    </row>
    <row r="3540" spans="26:26" x14ac:dyDescent="0.25">
      <c r="Z3540" s="17"/>
    </row>
    <row r="3541" spans="26:26" x14ac:dyDescent="0.25">
      <c r="Z3541" s="17"/>
    </row>
    <row r="3542" spans="26:26" x14ac:dyDescent="0.25">
      <c r="Z3542" s="17"/>
    </row>
    <row r="3543" spans="26:26" x14ac:dyDescent="0.25">
      <c r="Z3543" s="17"/>
    </row>
    <row r="3544" spans="26:26" x14ac:dyDescent="0.25">
      <c r="Z3544" s="17"/>
    </row>
    <row r="3545" spans="26:26" x14ac:dyDescent="0.25">
      <c r="Z3545" s="17"/>
    </row>
    <row r="3546" spans="26:26" x14ac:dyDescent="0.25">
      <c r="Z3546" s="17"/>
    </row>
    <row r="3547" spans="26:26" x14ac:dyDescent="0.25">
      <c r="Z3547" s="17"/>
    </row>
    <row r="3548" spans="26:26" x14ac:dyDescent="0.25">
      <c r="Z3548" s="17"/>
    </row>
    <row r="3549" spans="26:26" x14ac:dyDescent="0.25">
      <c r="Z3549" s="17"/>
    </row>
    <row r="3550" spans="26:26" x14ac:dyDescent="0.25">
      <c r="Z3550" s="17"/>
    </row>
    <row r="3551" spans="26:26" x14ac:dyDescent="0.25">
      <c r="Z3551" s="17"/>
    </row>
    <row r="3552" spans="26:26" x14ac:dyDescent="0.25">
      <c r="Z3552" s="17"/>
    </row>
    <row r="3553" spans="26:26" x14ac:dyDescent="0.25">
      <c r="Z3553" s="17"/>
    </row>
    <row r="3554" spans="26:26" x14ac:dyDescent="0.25">
      <c r="Z3554" s="17"/>
    </row>
    <row r="3555" spans="26:26" x14ac:dyDescent="0.25">
      <c r="Z3555" s="17"/>
    </row>
    <row r="3556" spans="26:26" x14ac:dyDescent="0.25">
      <c r="Z3556" s="17"/>
    </row>
    <row r="3557" spans="26:26" x14ac:dyDescent="0.25">
      <c r="Z3557" s="17"/>
    </row>
    <row r="3558" spans="26:26" x14ac:dyDescent="0.25">
      <c r="Z3558" s="17"/>
    </row>
    <row r="3559" spans="26:26" x14ac:dyDescent="0.25">
      <c r="Z3559" s="17"/>
    </row>
    <row r="3560" spans="26:26" x14ac:dyDescent="0.25">
      <c r="Z3560" s="17"/>
    </row>
    <row r="3561" spans="26:26" x14ac:dyDescent="0.25">
      <c r="Z3561" s="17"/>
    </row>
    <row r="3562" spans="26:26" x14ac:dyDescent="0.25">
      <c r="Z3562" s="17"/>
    </row>
    <row r="3563" spans="26:26" x14ac:dyDescent="0.25">
      <c r="Z3563" s="17"/>
    </row>
    <row r="3564" spans="26:26" x14ac:dyDescent="0.25">
      <c r="Z3564" s="17"/>
    </row>
    <row r="3565" spans="26:26" x14ac:dyDescent="0.25">
      <c r="Z3565" s="17"/>
    </row>
    <row r="3566" spans="26:26" x14ac:dyDescent="0.25">
      <c r="Z3566" s="17"/>
    </row>
    <row r="3567" spans="26:26" x14ac:dyDescent="0.25">
      <c r="Z3567" s="17"/>
    </row>
    <row r="3568" spans="26:26" x14ac:dyDescent="0.25">
      <c r="Z3568" s="17"/>
    </row>
    <row r="3569" spans="26:26" x14ac:dyDescent="0.25">
      <c r="Z3569" s="17"/>
    </row>
    <row r="3570" spans="26:26" x14ac:dyDescent="0.25">
      <c r="Z3570" s="17"/>
    </row>
    <row r="3571" spans="26:26" x14ac:dyDescent="0.25">
      <c r="Z3571" s="17"/>
    </row>
    <row r="3572" spans="26:26" x14ac:dyDescent="0.25">
      <c r="Z3572" s="17"/>
    </row>
    <row r="3573" spans="26:26" x14ac:dyDescent="0.25">
      <c r="Z3573" s="17"/>
    </row>
    <row r="3574" spans="26:26" x14ac:dyDescent="0.25">
      <c r="Z3574" s="17"/>
    </row>
    <row r="3575" spans="26:26" x14ac:dyDescent="0.25">
      <c r="Z3575" s="17"/>
    </row>
    <row r="3576" spans="26:26" x14ac:dyDescent="0.25">
      <c r="Z3576" s="17"/>
    </row>
    <row r="3577" spans="26:26" x14ac:dyDescent="0.25">
      <c r="Z3577" s="17"/>
    </row>
    <row r="3578" spans="26:26" x14ac:dyDescent="0.25">
      <c r="Z3578" s="17"/>
    </row>
    <row r="3579" spans="26:26" x14ac:dyDescent="0.25">
      <c r="Z3579" s="17"/>
    </row>
    <row r="3580" spans="26:26" x14ac:dyDescent="0.25">
      <c r="Z3580" s="17"/>
    </row>
    <row r="3581" spans="26:26" x14ac:dyDescent="0.25">
      <c r="Z3581" s="17"/>
    </row>
    <row r="3582" spans="26:26" x14ac:dyDescent="0.25">
      <c r="Z3582" s="17"/>
    </row>
    <row r="3583" spans="26:26" x14ac:dyDescent="0.25">
      <c r="Z3583" s="17"/>
    </row>
    <row r="3584" spans="26:26" x14ac:dyDescent="0.25">
      <c r="Z3584" s="17"/>
    </row>
    <row r="3585" spans="26:26" x14ac:dyDescent="0.25">
      <c r="Z3585" s="17"/>
    </row>
    <row r="3586" spans="26:26" x14ac:dyDescent="0.25">
      <c r="Z3586" s="17"/>
    </row>
    <row r="3587" spans="26:26" x14ac:dyDescent="0.25">
      <c r="Z3587" s="17"/>
    </row>
    <row r="3588" spans="26:26" x14ac:dyDescent="0.25">
      <c r="Z3588" s="17"/>
    </row>
    <row r="3589" spans="26:26" x14ac:dyDescent="0.25">
      <c r="Z3589" s="17"/>
    </row>
    <row r="3590" spans="26:26" x14ac:dyDescent="0.25">
      <c r="Z3590" s="17"/>
    </row>
    <row r="3591" spans="26:26" x14ac:dyDescent="0.25">
      <c r="Z3591" s="17"/>
    </row>
    <row r="3592" spans="26:26" x14ac:dyDescent="0.25">
      <c r="Z3592" s="17"/>
    </row>
    <row r="3593" spans="26:26" x14ac:dyDescent="0.25">
      <c r="Z3593" s="17"/>
    </row>
    <row r="3594" spans="26:26" x14ac:dyDescent="0.25">
      <c r="Z3594" s="17"/>
    </row>
    <row r="3595" spans="26:26" x14ac:dyDescent="0.25">
      <c r="Z3595" s="17"/>
    </row>
    <row r="3596" spans="26:26" x14ac:dyDescent="0.25">
      <c r="Z3596" s="17"/>
    </row>
    <row r="3597" spans="26:26" x14ac:dyDescent="0.25">
      <c r="Z3597" s="17"/>
    </row>
    <row r="3598" spans="26:26" x14ac:dyDescent="0.25">
      <c r="Z3598" s="17"/>
    </row>
    <row r="3599" spans="26:26" x14ac:dyDescent="0.25">
      <c r="Z3599" s="17"/>
    </row>
    <row r="3600" spans="26:26" x14ac:dyDescent="0.25">
      <c r="Z3600" s="17"/>
    </row>
    <row r="3601" spans="26:26" x14ac:dyDescent="0.25">
      <c r="Z3601" s="17"/>
    </row>
    <row r="3602" spans="26:26" x14ac:dyDescent="0.25">
      <c r="Z3602" s="17"/>
    </row>
    <row r="3603" spans="26:26" x14ac:dyDescent="0.25">
      <c r="Z3603" s="17"/>
    </row>
    <row r="3604" spans="26:26" x14ac:dyDescent="0.25">
      <c r="Z3604" s="17"/>
    </row>
    <row r="3605" spans="26:26" x14ac:dyDescent="0.25">
      <c r="Z3605" s="17"/>
    </row>
    <row r="3606" spans="26:26" x14ac:dyDescent="0.25">
      <c r="Z3606" s="17"/>
    </row>
    <row r="3607" spans="26:26" x14ac:dyDescent="0.25">
      <c r="Z3607" s="17"/>
    </row>
    <row r="3608" spans="26:26" x14ac:dyDescent="0.25">
      <c r="Z3608" s="17"/>
    </row>
    <row r="3609" spans="26:26" x14ac:dyDescent="0.25">
      <c r="Z3609" s="17"/>
    </row>
    <row r="3610" spans="26:26" x14ac:dyDescent="0.25">
      <c r="Z3610" s="17"/>
    </row>
    <row r="3611" spans="26:26" x14ac:dyDescent="0.25">
      <c r="Z3611" s="17"/>
    </row>
    <row r="3612" spans="26:26" x14ac:dyDescent="0.25">
      <c r="Z3612" s="17"/>
    </row>
    <row r="3613" spans="26:26" x14ac:dyDescent="0.25">
      <c r="Z3613" s="17"/>
    </row>
    <row r="3614" spans="26:26" x14ac:dyDescent="0.25">
      <c r="Z3614" s="17"/>
    </row>
    <row r="3615" spans="26:26" x14ac:dyDescent="0.25">
      <c r="Z3615" s="17"/>
    </row>
    <row r="3616" spans="26:26" x14ac:dyDescent="0.25">
      <c r="Z3616" s="17"/>
    </row>
    <row r="3617" spans="26:26" x14ac:dyDescent="0.25">
      <c r="Z3617" s="17"/>
    </row>
    <row r="3618" spans="26:26" x14ac:dyDescent="0.25">
      <c r="Z3618" s="17"/>
    </row>
    <row r="3619" spans="26:26" x14ac:dyDescent="0.25">
      <c r="Z3619" s="17"/>
    </row>
    <row r="3620" spans="26:26" x14ac:dyDescent="0.25">
      <c r="Z3620" s="17"/>
    </row>
    <row r="3621" spans="26:26" x14ac:dyDescent="0.25">
      <c r="Z3621" s="17"/>
    </row>
    <row r="3622" spans="26:26" x14ac:dyDescent="0.25">
      <c r="Z3622" s="17"/>
    </row>
    <row r="3623" spans="26:26" x14ac:dyDescent="0.25">
      <c r="Z3623" s="17"/>
    </row>
    <row r="3624" spans="26:26" x14ac:dyDescent="0.25">
      <c r="Z3624" s="17"/>
    </row>
    <row r="3625" spans="26:26" x14ac:dyDescent="0.25">
      <c r="Z3625" s="17"/>
    </row>
    <row r="3626" spans="26:26" x14ac:dyDescent="0.25">
      <c r="Z3626" s="17"/>
    </row>
    <row r="3627" spans="26:26" x14ac:dyDescent="0.25">
      <c r="Z3627" s="17"/>
    </row>
    <row r="3628" spans="26:26" x14ac:dyDescent="0.25">
      <c r="Z3628" s="17"/>
    </row>
    <row r="3629" spans="26:26" x14ac:dyDescent="0.25">
      <c r="Z3629" s="17"/>
    </row>
    <row r="3630" spans="26:26" x14ac:dyDescent="0.25">
      <c r="Z3630" s="17"/>
    </row>
    <row r="3631" spans="26:26" x14ac:dyDescent="0.25">
      <c r="Z3631" s="17"/>
    </row>
    <row r="3632" spans="26:26" x14ac:dyDescent="0.25">
      <c r="Z3632" s="17"/>
    </row>
    <row r="3633" spans="26:26" x14ac:dyDescent="0.25">
      <c r="Z3633" s="17"/>
    </row>
    <row r="3634" spans="26:26" x14ac:dyDescent="0.25">
      <c r="Z3634" s="17"/>
    </row>
    <row r="3635" spans="26:26" x14ac:dyDescent="0.25">
      <c r="Z3635" s="17"/>
    </row>
    <row r="3636" spans="26:26" x14ac:dyDescent="0.25">
      <c r="Z3636" s="17"/>
    </row>
    <row r="3637" spans="26:26" x14ac:dyDescent="0.25">
      <c r="Z3637" s="17"/>
    </row>
    <row r="3638" spans="26:26" x14ac:dyDescent="0.25">
      <c r="Z3638" s="17"/>
    </row>
    <row r="3639" spans="26:26" x14ac:dyDescent="0.25">
      <c r="Z3639" s="17"/>
    </row>
    <row r="3640" spans="26:26" x14ac:dyDescent="0.25">
      <c r="Z3640" s="17"/>
    </row>
    <row r="3641" spans="26:26" x14ac:dyDescent="0.25">
      <c r="Z3641" s="17"/>
    </row>
    <row r="3642" spans="26:26" x14ac:dyDescent="0.25">
      <c r="Z3642" s="17"/>
    </row>
    <row r="3643" spans="26:26" x14ac:dyDescent="0.25">
      <c r="Z3643" s="17"/>
    </row>
    <row r="3644" spans="26:26" x14ac:dyDescent="0.25">
      <c r="Z3644" s="17"/>
    </row>
    <row r="3645" spans="26:26" x14ac:dyDescent="0.25">
      <c r="Z3645" s="17"/>
    </row>
    <row r="3646" spans="26:26" x14ac:dyDescent="0.25">
      <c r="Z3646" s="17"/>
    </row>
    <row r="3647" spans="26:26" x14ac:dyDescent="0.25">
      <c r="Z3647" s="17"/>
    </row>
    <row r="3648" spans="26:26" x14ac:dyDescent="0.25">
      <c r="Z3648" s="17"/>
    </row>
    <row r="3649" spans="26:26" x14ac:dyDescent="0.25">
      <c r="Z3649" s="17"/>
    </row>
    <row r="3650" spans="26:26" x14ac:dyDescent="0.25">
      <c r="Z3650" s="17"/>
    </row>
    <row r="3651" spans="26:26" x14ac:dyDescent="0.25">
      <c r="Z3651" s="17"/>
    </row>
    <row r="3652" spans="26:26" x14ac:dyDescent="0.25">
      <c r="Z3652" s="17"/>
    </row>
    <row r="3653" spans="26:26" x14ac:dyDescent="0.25">
      <c r="Z3653" s="17"/>
    </row>
    <row r="3654" spans="26:26" x14ac:dyDescent="0.25">
      <c r="Z3654" s="17"/>
    </row>
    <row r="3655" spans="26:26" x14ac:dyDescent="0.25">
      <c r="Z3655" s="17"/>
    </row>
    <row r="3656" spans="26:26" x14ac:dyDescent="0.25">
      <c r="Z3656" s="17"/>
    </row>
    <row r="3657" spans="26:26" x14ac:dyDescent="0.25">
      <c r="Z3657" s="17"/>
    </row>
    <row r="3658" spans="26:26" x14ac:dyDescent="0.25">
      <c r="Z3658" s="17"/>
    </row>
    <row r="3659" spans="26:26" x14ac:dyDescent="0.25">
      <c r="Z3659" s="17"/>
    </row>
    <row r="3660" spans="26:26" x14ac:dyDescent="0.25">
      <c r="Z3660" s="17"/>
    </row>
    <row r="3661" spans="26:26" x14ac:dyDescent="0.25">
      <c r="Z3661" s="17"/>
    </row>
    <row r="3662" spans="26:26" x14ac:dyDescent="0.25">
      <c r="Z3662" s="17"/>
    </row>
    <row r="3663" spans="26:26" x14ac:dyDescent="0.25">
      <c r="Z3663" s="17"/>
    </row>
    <row r="3664" spans="26:26" x14ac:dyDescent="0.25">
      <c r="Z3664" s="17"/>
    </row>
    <row r="3665" spans="26:26" x14ac:dyDescent="0.25">
      <c r="Z3665" s="17"/>
    </row>
    <row r="3666" spans="26:26" x14ac:dyDescent="0.25">
      <c r="Z3666" s="17"/>
    </row>
    <row r="3667" spans="26:26" x14ac:dyDescent="0.25">
      <c r="Z3667" s="17"/>
    </row>
    <row r="3668" spans="26:26" x14ac:dyDescent="0.25">
      <c r="Z3668" s="17"/>
    </row>
    <row r="3669" spans="26:26" x14ac:dyDescent="0.25">
      <c r="Z3669" s="17"/>
    </row>
    <row r="3670" spans="26:26" x14ac:dyDescent="0.25">
      <c r="Z3670" s="17"/>
    </row>
    <row r="3671" spans="26:26" x14ac:dyDescent="0.25">
      <c r="Z3671" s="17"/>
    </row>
    <row r="3672" spans="26:26" x14ac:dyDescent="0.25">
      <c r="Z3672" s="17"/>
    </row>
    <row r="3673" spans="26:26" x14ac:dyDescent="0.25">
      <c r="Z3673" s="17"/>
    </row>
    <row r="3674" spans="26:26" x14ac:dyDescent="0.25">
      <c r="Z3674" s="17"/>
    </row>
    <row r="3675" spans="26:26" x14ac:dyDescent="0.25">
      <c r="Z3675" s="17"/>
    </row>
    <row r="3676" spans="26:26" x14ac:dyDescent="0.25">
      <c r="Z3676" s="17"/>
    </row>
    <row r="3677" spans="26:26" x14ac:dyDescent="0.25">
      <c r="Z3677" s="17"/>
    </row>
    <row r="3678" spans="26:26" x14ac:dyDescent="0.25">
      <c r="Z3678" s="17"/>
    </row>
    <row r="3679" spans="26:26" x14ac:dyDescent="0.25">
      <c r="Z3679" s="17"/>
    </row>
    <row r="3680" spans="26:26" x14ac:dyDescent="0.25">
      <c r="Z3680" s="17"/>
    </row>
    <row r="3681" spans="26:26" x14ac:dyDescent="0.25">
      <c r="Z3681" s="17"/>
    </row>
    <row r="3682" spans="26:26" x14ac:dyDescent="0.25">
      <c r="Z3682" s="17"/>
    </row>
    <row r="3683" spans="26:26" x14ac:dyDescent="0.25">
      <c r="Z3683" s="17"/>
    </row>
    <row r="3684" spans="26:26" x14ac:dyDescent="0.25">
      <c r="Z3684" s="17"/>
    </row>
    <row r="3685" spans="26:26" x14ac:dyDescent="0.25">
      <c r="Z3685" s="17"/>
    </row>
    <row r="3686" spans="26:26" x14ac:dyDescent="0.25">
      <c r="Z3686" s="17"/>
    </row>
    <row r="3687" spans="26:26" x14ac:dyDescent="0.25">
      <c r="Z3687" s="17"/>
    </row>
    <row r="3688" spans="26:26" x14ac:dyDescent="0.25">
      <c r="Z3688" s="17"/>
    </row>
    <row r="3689" spans="26:26" x14ac:dyDescent="0.25">
      <c r="Z3689" s="17"/>
    </row>
    <row r="3690" spans="26:26" x14ac:dyDescent="0.25">
      <c r="Z3690" s="17"/>
    </row>
    <row r="3691" spans="26:26" x14ac:dyDescent="0.25">
      <c r="Z3691" s="17"/>
    </row>
    <row r="3692" spans="26:26" x14ac:dyDescent="0.25">
      <c r="Z3692" s="17"/>
    </row>
    <row r="3693" spans="26:26" x14ac:dyDescent="0.25">
      <c r="Z3693" s="17"/>
    </row>
    <row r="3694" spans="26:26" x14ac:dyDescent="0.25">
      <c r="Z3694" s="17"/>
    </row>
    <row r="3695" spans="26:26" x14ac:dyDescent="0.25">
      <c r="Z3695" s="17"/>
    </row>
    <row r="3696" spans="26:26" x14ac:dyDescent="0.25">
      <c r="Z3696" s="17"/>
    </row>
    <row r="3697" spans="26:26" x14ac:dyDescent="0.25">
      <c r="Z3697" s="17"/>
    </row>
    <row r="3698" spans="26:26" x14ac:dyDescent="0.25">
      <c r="Z3698" s="17"/>
    </row>
    <row r="3699" spans="26:26" x14ac:dyDescent="0.25">
      <c r="Z3699" s="17"/>
    </row>
    <row r="3700" spans="26:26" x14ac:dyDescent="0.25">
      <c r="Z3700" s="17"/>
    </row>
    <row r="3701" spans="26:26" x14ac:dyDescent="0.25">
      <c r="Z3701" s="17"/>
    </row>
    <row r="3702" spans="26:26" x14ac:dyDescent="0.25">
      <c r="Z3702" s="17"/>
    </row>
    <row r="3703" spans="26:26" x14ac:dyDescent="0.25">
      <c r="Z3703" s="17"/>
    </row>
    <row r="3704" spans="26:26" x14ac:dyDescent="0.25">
      <c r="Z3704" s="17"/>
    </row>
    <row r="3705" spans="26:26" x14ac:dyDescent="0.25">
      <c r="Z3705" s="17"/>
    </row>
    <row r="3706" spans="26:26" x14ac:dyDescent="0.25">
      <c r="Z3706" s="17"/>
    </row>
    <row r="3707" spans="26:26" x14ac:dyDescent="0.25">
      <c r="Z3707" s="17"/>
    </row>
    <row r="3708" spans="26:26" x14ac:dyDescent="0.25">
      <c r="Z3708" s="17"/>
    </row>
    <row r="3709" spans="26:26" x14ac:dyDescent="0.25">
      <c r="Z3709" s="17"/>
    </row>
    <row r="3710" spans="26:26" x14ac:dyDescent="0.25">
      <c r="Z3710" s="17"/>
    </row>
    <row r="3711" spans="26:26" x14ac:dyDescent="0.25">
      <c r="Z3711" s="17"/>
    </row>
    <row r="3712" spans="26:26" x14ac:dyDescent="0.25">
      <c r="Z3712" s="17"/>
    </row>
    <row r="3713" spans="26:26" x14ac:dyDescent="0.25">
      <c r="Z3713" s="17"/>
    </row>
    <row r="3714" spans="26:26" x14ac:dyDescent="0.25">
      <c r="Z3714" s="17"/>
    </row>
    <row r="3715" spans="26:26" x14ac:dyDescent="0.25">
      <c r="Z3715" s="17"/>
    </row>
    <row r="3716" spans="26:26" x14ac:dyDescent="0.25">
      <c r="Z3716" s="17"/>
    </row>
    <row r="3717" spans="26:26" x14ac:dyDescent="0.25">
      <c r="Z3717" s="17"/>
    </row>
    <row r="3718" spans="26:26" x14ac:dyDescent="0.25">
      <c r="Z3718" s="17"/>
    </row>
    <row r="3719" spans="26:26" x14ac:dyDescent="0.25">
      <c r="Z3719" s="17"/>
    </row>
    <row r="3720" spans="26:26" x14ac:dyDescent="0.25">
      <c r="Z3720" s="17"/>
    </row>
    <row r="3721" spans="26:26" x14ac:dyDescent="0.25">
      <c r="Z3721" s="17"/>
    </row>
    <row r="3722" spans="26:26" x14ac:dyDescent="0.25">
      <c r="Z3722" s="17"/>
    </row>
    <row r="3723" spans="26:26" x14ac:dyDescent="0.25">
      <c r="Z3723" s="17"/>
    </row>
    <row r="3724" spans="26:26" x14ac:dyDescent="0.25">
      <c r="Z3724" s="17"/>
    </row>
    <row r="3725" spans="26:26" x14ac:dyDescent="0.25">
      <c r="Z3725" s="17"/>
    </row>
    <row r="3726" spans="26:26" x14ac:dyDescent="0.25">
      <c r="Z3726" s="17"/>
    </row>
    <row r="3727" spans="26:26" x14ac:dyDescent="0.25">
      <c r="Z3727" s="17"/>
    </row>
    <row r="3728" spans="26:26" x14ac:dyDescent="0.25">
      <c r="Z3728" s="17"/>
    </row>
    <row r="3729" spans="26:26" x14ac:dyDescent="0.25">
      <c r="Z3729" s="17"/>
    </row>
    <row r="3730" spans="26:26" x14ac:dyDescent="0.25">
      <c r="Z3730" s="17"/>
    </row>
    <row r="3731" spans="26:26" x14ac:dyDescent="0.25">
      <c r="Z3731" s="17"/>
    </row>
    <row r="3732" spans="26:26" x14ac:dyDescent="0.25">
      <c r="Z3732" s="17"/>
    </row>
    <row r="3733" spans="26:26" x14ac:dyDescent="0.25">
      <c r="Z3733" s="17"/>
    </row>
    <row r="3734" spans="26:26" x14ac:dyDescent="0.25">
      <c r="Z3734" s="17"/>
    </row>
    <row r="3735" spans="26:26" x14ac:dyDescent="0.25">
      <c r="Z3735" s="17"/>
    </row>
    <row r="3736" spans="26:26" x14ac:dyDescent="0.25">
      <c r="Z3736" s="17"/>
    </row>
    <row r="3737" spans="26:26" x14ac:dyDescent="0.25">
      <c r="Z3737" s="17"/>
    </row>
    <row r="3738" spans="26:26" x14ac:dyDescent="0.25">
      <c r="Z3738" s="17"/>
    </row>
    <row r="3739" spans="26:26" x14ac:dyDescent="0.25">
      <c r="Z3739" s="17"/>
    </row>
    <row r="3740" spans="26:26" x14ac:dyDescent="0.25">
      <c r="Z3740" s="17"/>
    </row>
    <row r="3741" spans="26:26" x14ac:dyDescent="0.25">
      <c r="Z3741" s="17"/>
    </row>
    <row r="3742" spans="26:26" x14ac:dyDescent="0.25">
      <c r="Z3742" s="17"/>
    </row>
    <row r="3743" spans="26:26" x14ac:dyDescent="0.25">
      <c r="Z3743" s="17"/>
    </row>
    <row r="3744" spans="26:26" x14ac:dyDescent="0.25">
      <c r="Z3744" s="17"/>
    </row>
    <row r="3745" spans="26:26" x14ac:dyDescent="0.25">
      <c r="Z3745" s="17"/>
    </row>
    <row r="3746" spans="26:26" x14ac:dyDescent="0.25">
      <c r="Z3746" s="17"/>
    </row>
    <row r="3747" spans="26:26" x14ac:dyDescent="0.25">
      <c r="Z3747" s="17"/>
    </row>
    <row r="3748" spans="26:26" x14ac:dyDescent="0.25">
      <c r="Z3748" s="17"/>
    </row>
    <row r="3749" spans="26:26" x14ac:dyDescent="0.25">
      <c r="Z3749" s="17"/>
    </row>
    <row r="3750" spans="26:26" x14ac:dyDescent="0.25">
      <c r="Z3750" s="17"/>
    </row>
    <row r="3751" spans="26:26" x14ac:dyDescent="0.25">
      <c r="Z3751" s="17"/>
    </row>
    <row r="3752" spans="26:26" x14ac:dyDescent="0.25">
      <c r="Z3752" s="17"/>
    </row>
    <row r="3753" spans="26:26" x14ac:dyDescent="0.25">
      <c r="Z3753" s="17"/>
    </row>
    <row r="3754" spans="26:26" x14ac:dyDescent="0.25">
      <c r="Z3754" s="17"/>
    </row>
    <row r="3755" spans="26:26" x14ac:dyDescent="0.25">
      <c r="Z3755" s="17"/>
    </row>
    <row r="3756" spans="26:26" x14ac:dyDescent="0.25">
      <c r="Z3756" s="17"/>
    </row>
    <row r="3757" spans="26:26" x14ac:dyDescent="0.25">
      <c r="Z3757" s="17"/>
    </row>
    <row r="3758" spans="26:26" x14ac:dyDescent="0.25">
      <c r="Z3758" s="17"/>
    </row>
    <row r="3759" spans="26:26" x14ac:dyDescent="0.25">
      <c r="Z3759" s="17"/>
    </row>
    <row r="3760" spans="26:26" x14ac:dyDescent="0.25">
      <c r="Z3760" s="17"/>
    </row>
    <row r="3761" spans="26:26" x14ac:dyDescent="0.25">
      <c r="Z3761" s="17"/>
    </row>
    <row r="3762" spans="26:26" x14ac:dyDescent="0.25">
      <c r="Z3762" s="17"/>
    </row>
    <row r="3763" spans="26:26" x14ac:dyDescent="0.25">
      <c r="Z3763" s="17"/>
    </row>
    <row r="3764" spans="26:26" x14ac:dyDescent="0.25">
      <c r="Z3764" s="17"/>
    </row>
    <row r="3765" spans="26:26" x14ac:dyDescent="0.25">
      <c r="Z3765" s="17"/>
    </row>
    <row r="3766" spans="26:26" x14ac:dyDescent="0.25">
      <c r="Z3766" s="17"/>
    </row>
    <row r="3767" spans="26:26" x14ac:dyDescent="0.25">
      <c r="Z3767" s="17"/>
    </row>
    <row r="3768" spans="26:26" x14ac:dyDescent="0.25">
      <c r="Z3768" s="17"/>
    </row>
    <row r="3769" spans="26:26" x14ac:dyDescent="0.25">
      <c r="Z3769" s="17"/>
    </row>
    <row r="3770" spans="26:26" x14ac:dyDescent="0.25">
      <c r="Z3770" s="17"/>
    </row>
    <row r="3771" spans="26:26" x14ac:dyDescent="0.25">
      <c r="Z3771" s="17"/>
    </row>
    <row r="3772" spans="26:26" x14ac:dyDescent="0.25">
      <c r="Z3772" s="17"/>
    </row>
    <row r="3773" spans="26:26" x14ac:dyDescent="0.25">
      <c r="Z3773" s="17"/>
    </row>
    <row r="3774" spans="26:26" x14ac:dyDescent="0.25">
      <c r="Z3774" s="17"/>
    </row>
    <row r="3775" spans="26:26" x14ac:dyDescent="0.25">
      <c r="Z3775" s="17"/>
    </row>
    <row r="3776" spans="26:26" x14ac:dyDescent="0.25">
      <c r="Z3776" s="17"/>
    </row>
    <row r="3777" spans="26:26" x14ac:dyDescent="0.25">
      <c r="Z3777" s="17"/>
    </row>
    <row r="3778" spans="26:26" x14ac:dyDescent="0.25">
      <c r="Z3778" s="17"/>
    </row>
    <row r="3779" spans="26:26" x14ac:dyDescent="0.25">
      <c r="Z3779" s="17"/>
    </row>
    <row r="3780" spans="26:26" x14ac:dyDescent="0.25">
      <c r="Z3780" s="17"/>
    </row>
    <row r="3781" spans="26:26" x14ac:dyDescent="0.25">
      <c r="Z3781" s="17"/>
    </row>
    <row r="3782" spans="26:26" x14ac:dyDescent="0.25">
      <c r="Z3782" s="17"/>
    </row>
    <row r="3783" spans="26:26" x14ac:dyDescent="0.25">
      <c r="Z3783" s="17"/>
    </row>
    <row r="3784" spans="26:26" x14ac:dyDescent="0.25">
      <c r="Z3784" s="17"/>
    </row>
    <row r="3785" spans="26:26" x14ac:dyDescent="0.25">
      <c r="Z3785" s="17"/>
    </row>
    <row r="3786" spans="26:26" x14ac:dyDescent="0.25">
      <c r="Z3786" s="17"/>
    </row>
    <row r="3787" spans="26:26" x14ac:dyDescent="0.25">
      <c r="Z3787" s="17"/>
    </row>
    <row r="3788" spans="26:26" x14ac:dyDescent="0.25">
      <c r="Z3788" s="17"/>
    </row>
    <row r="3789" spans="26:26" x14ac:dyDescent="0.25">
      <c r="Z3789" s="17"/>
    </row>
    <row r="3790" spans="26:26" x14ac:dyDescent="0.25">
      <c r="Z3790" s="17"/>
    </row>
    <row r="3791" spans="26:26" x14ac:dyDescent="0.25">
      <c r="Z3791" s="17"/>
    </row>
    <row r="3792" spans="26:26" x14ac:dyDescent="0.25">
      <c r="Z3792" s="17"/>
    </row>
    <row r="3793" spans="26:26" x14ac:dyDescent="0.25">
      <c r="Z3793" s="17"/>
    </row>
    <row r="3794" spans="26:26" x14ac:dyDescent="0.25">
      <c r="Z3794" s="17"/>
    </row>
    <row r="3795" spans="26:26" x14ac:dyDescent="0.25">
      <c r="Z3795" s="17"/>
    </row>
    <row r="3796" spans="26:26" x14ac:dyDescent="0.25">
      <c r="Z3796" s="17"/>
    </row>
    <row r="3797" spans="26:26" x14ac:dyDescent="0.25">
      <c r="Z3797" s="17"/>
    </row>
    <row r="3798" spans="26:26" x14ac:dyDescent="0.25">
      <c r="Z3798" s="17"/>
    </row>
    <row r="3799" spans="26:26" x14ac:dyDescent="0.25">
      <c r="Z3799" s="17"/>
    </row>
    <row r="3800" spans="26:26" x14ac:dyDescent="0.25">
      <c r="Z3800" s="17"/>
    </row>
    <row r="3801" spans="26:26" x14ac:dyDescent="0.25">
      <c r="Z3801" s="17"/>
    </row>
    <row r="3802" spans="26:26" x14ac:dyDescent="0.25">
      <c r="Z3802" s="17"/>
    </row>
    <row r="3803" spans="26:26" x14ac:dyDescent="0.25">
      <c r="Z3803" s="17"/>
    </row>
    <row r="3804" spans="26:26" x14ac:dyDescent="0.25">
      <c r="Z3804" s="17"/>
    </row>
    <row r="3805" spans="26:26" x14ac:dyDescent="0.25">
      <c r="Z3805" s="17"/>
    </row>
    <row r="3806" spans="26:26" x14ac:dyDescent="0.25">
      <c r="Z3806" s="17"/>
    </row>
    <row r="3807" spans="26:26" x14ac:dyDescent="0.25">
      <c r="Z3807" s="17"/>
    </row>
    <row r="3808" spans="26:26" x14ac:dyDescent="0.25">
      <c r="Z3808" s="17"/>
    </row>
    <row r="3809" spans="26:26" x14ac:dyDescent="0.25">
      <c r="Z3809" s="17"/>
    </row>
    <row r="3810" spans="26:26" x14ac:dyDescent="0.25">
      <c r="Z3810" s="17"/>
    </row>
    <row r="3811" spans="26:26" x14ac:dyDescent="0.25">
      <c r="Z3811" s="17"/>
    </row>
    <row r="3812" spans="26:26" x14ac:dyDescent="0.25">
      <c r="Z3812" s="17"/>
    </row>
    <row r="3813" spans="26:26" x14ac:dyDescent="0.25">
      <c r="Z3813" s="17"/>
    </row>
    <row r="3814" spans="26:26" x14ac:dyDescent="0.25">
      <c r="Z3814" s="17"/>
    </row>
    <row r="3815" spans="26:26" x14ac:dyDescent="0.25">
      <c r="Z3815" s="17"/>
    </row>
    <row r="3816" spans="26:26" x14ac:dyDescent="0.25">
      <c r="Z3816" s="17"/>
    </row>
    <row r="3817" spans="26:26" x14ac:dyDescent="0.25">
      <c r="Z3817" s="17"/>
    </row>
    <row r="3818" spans="26:26" x14ac:dyDescent="0.25">
      <c r="Z3818" s="17"/>
    </row>
    <row r="3819" spans="26:26" x14ac:dyDescent="0.25">
      <c r="Z3819" s="17"/>
    </row>
    <row r="3820" spans="26:26" x14ac:dyDescent="0.25">
      <c r="Z3820" s="17"/>
    </row>
    <row r="3821" spans="26:26" x14ac:dyDescent="0.25">
      <c r="Z3821" s="17"/>
    </row>
    <row r="3822" spans="26:26" x14ac:dyDescent="0.25">
      <c r="Z3822" s="17"/>
    </row>
    <row r="3823" spans="26:26" x14ac:dyDescent="0.25">
      <c r="Z3823" s="17"/>
    </row>
    <row r="3824" spans="26:26" x14ac:dyDescent="0.25">
      <c r="Z3824" s="17"/>
    </row>
    <row r="3825" spans="26:26" x14ac:dyDescent="0.25">
      <c r="Z3825" s="17"/>
    </row>
    <row r="3826" spans="26:26" x14ac:dyDescent="0.25">
      <c r="Z3826" s="17"/>
    </row>
    <row r="3827" spans="26:26" x14ac:dyDescent="0.25">
      <c r="Z3827" s="17"/>
    </row>
    <row r="3828" spans="26:26" x14ac:dyDescent="0.25">
      <c r="Z3828" s="17"/>
    </row>
    <row r="3829" spans="26:26" x14ac:dyDescent="0.25">
      <c r="Z3829" s="17"/>
    </row>
    <row r="3830" spans="26:26" x14ac:dyDescent="0.25">
      <c r="Z3830" s="17"/>
    </row>
    <row r="3831" spans="26:26" x14ac:dyDescent="0.25">
      <c r="Z3831" s="17"/>
    </row>
    <row r="3832" spans="26:26" x14ac:dyDescent="0.25">
      <c r="Z3832" s="17"/>
    </row>
    <row r="3833" spans="26:26" x14ac:dyDescent="0.25">
      <c r="Z3833" s="17"/>
    </row>
    <row r="3834" spans="26:26" x14ac:dyDescent="0.25">
      <c r="Z3834" s="17"/>
    </row>
    <row r="3835" spans="26:26" x14ac:dyDescent="0.25">
      <c r="Z3835" s="17"/>
    </row>
    <row r="3836" spans="26:26" x14ac:dyDescent="0.25">
      <c r="Z3836" s="17"/>
    </row>
    <row r="3837" spans="26:26" x14ac:dyDescent="0.25">
      <c r="Z3837" s="17"/>
    </row>
    <row r="3838" spans="26:26" x14ac:dyDescent="0.25">
      <c r="Z3838" s="17"/>
    </row>
    <row r="3839" spans="26:26" x14ac:dyDescent="0.25">
      <c r="Z3839" s="17"/>
    </row>
    <row r="3840" spans="26:26" x14ac:dyDescent="0.25">
      <c r="Z3840" s="17"/>
    </row>
    <row r="3841" spans="26:26" x14ac:dyDescent="0.25">
      <c r="Z3841" s="17"/>
    </row>
    <row r="3842" spans="26:26" x14ac:dyDescent="0.25">
      <c r="Z3842" s="17"/>
    </row>
    <row r="3843" spans="26:26" x14ac:dyDescent="0.25">
      <c r="Z3843" s="17"/>
    </row>
    <row r="3844" spans="26:26" x14ac:dyDescent="0.25">
      <c r="Z3844" s="17"/>
    </row>
    <row r="3845" spans="26:26" x14ac:dyDescent="0.25">
      <c r="Z3845" s="17"/>
    </row>
    <row r="3846" spans="26:26" x14ac:dyDescent="0.25">
      <c r="Z3846" s="17"/>
    </row>
    <row r="3847" spans="26:26" x14ac:dyDescent="0.25">
      <c r="Z3847" s="17"/>
    </row>
    <row r="3848" spans="26:26" x14ac:dyDescent="0.25">
      <c r="Z3848" s="17"/>
    </row>
    <row r="3849" spans="26:26" x14ac:dyDescent="0.25">
      <c r="Z3849" s="17"/>
    </row>
    <row r="3850" spans="26:26" x14ac:dyDescent="0.25">
      <c r="Z3850" s="17"/>
    </row>
    <row r="3851" spans="26:26" x14ac:dyDescent="0.25">
      <c r="Z3851" s="17"/>
    </row>
    <row r="3852" spans="26:26" x14ac:dyDescent="0.25">
      <c r="Z3852" s="17"/>
    </row>
    <row r="3853" spans="26:26" x14ac:dyDescent="0.25">
      <c r="Z3853" s="17"/>
    </row>
    <row r="3854" spans="26:26" x14ac:dyDescent="0.25">
      <c r="Z3854" s="17"/>
    </row>
    <row r="3855" spans="26:26" x14ac:dyDescent="0.25">
      <c r="Z3855" s="17"/>
    </row>
    <row r="3856" spans="26:26" x14ac:dyDescent="0.25">
      <c r="Z3856" s="17"/>
    </row>
    <row r="3857" spans="26:26" x14ac:dyDescent="0.25">
      <c r="Z3857" s="17"/>
    </row>
    <row r="3858" spans="26:26" x14ac:dyDescent="0.25">
      <c r="Z3858" s="17"/>
    </row>
    <row r="3859" spans="26:26" x14ac:dyDescent="0.25">
      <c r="Z3859" s="17"/>
    </row>
    <row r="3860" spans="26:26" x14ac:dyDescent="0.25">
      <c r="Z3860" s="17"/>
    </row>
    <row r="3861" spans="26:26" x14ac:dyDescent="0.25">
      <c r="Z3861" s="17"/>
    </row>
    <row r="3862" spans="26:26" x14ac:dyDescent="0.25">
      <c r="Z3862" s="17"/>
    </row>
    <row r="3863" spans="26:26" x14ac:dyDescent="0.25">
      <c r="Z3863" s="17"/>
    </row>
    <row r="3864" spans="26:26" x14ac:dyDescent="0.25">
      <c r="Z3864" s="17"/>
    </row>
    <row r="3865" spans="26:26" x14ac:dyDescent="0.25">
      <c r="Z3865" s="17"/>
    </row>
    <row r="3866" spans="26:26" x14ac:dyDescent="0.25">
      <c r="Z3866" s="17"/>
    </row>
    <row r="3867" spans="26:26" x14ac:dyDescent="0.25">
      <c r="Z3867" s="17"/>
    </row>
    <row r="3868" spans="26:26" x14ac:dyDescent="0.25">
      <c r="Z3868" s="17"/>
    </row>
    <row r="3869" spans="26:26" x14ac:dyDescent="0.25">
      <c r="Z3869" s="17"/>
    </row>
    <row r="3870" spans="26:26" x14ac:dyDescent="0.25">
      <c r="Z3870" s="17"/>
    </row>
    <row r="3871" spans="26:26" x14ac:dyDescent="0.25">
      <c r="Z3871" s="17"/>
    </row>
    <row r="3872" spans="26:26" x14ac:dyDescent="0.25">
      <c r="Z3872" s="17"/>
    </row>
    <row r="3873" spans="26:26" x14ac:dyDescent="0.25">
      <c r="Z3873" s="17"/>
    </row>
    <row r="3874" spans="26:26" x14ac:dyDescent="0.25">
      <c r="Z3874" s="17"/>
    </row>
    <row r="3875" spans="26:26" x14ac:dyDescent="0.25">
      <c r="Z3875" s="17"/>
    </row>
    <row r="3876" spans="26:26" x14ac:dyDescent="0.25">
      <c r="Z3876" s="17"/>
    </row>
    <row r="3877" spans="26:26" x14ac:dyDescent="0.25">
      <c r="Z3877" s="17"/>
    </row>
    <row r="3878" spans="26:26" x14ac:dyDescent="0.25">
      <c r="Z3878" s="17"/>
    </row>
    <row r="3879" spans="26:26" x14ac:dyDescent="0.25">
      <c r="Z3879" s="17"/>
    </row>
    <row r="3880" spans="26:26" x14ac:dyDescent="0.25">
      <c r="Z3880" s="17"/>
    </row>
    <row r="3881" spans="26:26" x14ac:dyDescent="0.25">
      <c r="Z3881" s="17"/>
    </row>
    <row r="3882" spans="26:26" x14ac:dyDescent="0.25">
      <c r="Z3882" s="17"/>
    </row>
    <row r="3883" spans="26:26" x14ac:dyDescent="0.25">
      <c r="Z3883" s="17"/>
    </row>
    <row r="3884" spans="26:26" x14ac:dyDescent="0.25">
      <c r="Z3884" s="17"/>
    </row>
    <row r="3885" spans="26:26" x14ac:dyDescent="0.25">
      <c r="Z3885" s="17"/>
    </row>
    <row r="3886" spans="26:26" x14ac:dyDescent="0.25">
      <c r="Z3886" s="17"/>
    </row>
    <row r="3887" spans="26:26" x14ac:dyDescent="0.25">
      <c r="Z3887" s="17"/>
    </row>
    <row r="3888" spans="26:26" x14ac:dyDescent="0.25">
      <c r="Z3888" s="17"/>
    </row>
    <row r="3889" spans="26:26" x14ac:dyDescent="0.25">
      <c r="Z3889" s="17"/>
    </row>
    <row r="3890" spans="26:26" x14ac:dyDescent="0.25">
      <c r="Z3890" s="17"/>
    </row>
    <row r="3891" spans="26:26" x14ac:dyDescent="0.25">
      <c r="Z3891" s="17"/>
    </row>
    <row r="3892" spans="26:26" x14ac:dyDescent="0.25">
      <c r="Z3892" s="17"/>
    </row>
    <row r="3893" spans="26:26" x14ac:dyDescent="0.25">
      <c r="Z3893" s="17"/>
    </row>
    <row r="3894" spans="26:26" x14ac:dyDescent="0.25">
      <c r="Z3894" s="17"/>
    </row>
    <row r="3895" spans="26:26" x14ac:dyDescent="0.25">
      <c r="Z3895" s="17"/>
    </row>
    <row r="3896" spans="26:26" x14ac:dyDescent="0.25">
      <c r="Z3896" s="17"/>
    </row>
    <row r="3897" spans="26:26" x14ac:dyDescent="0.25">
      <c r="Z3897" s="17"/>
    </row>
    <row r="3898" spans="26:26" x14ac:dyDescent="0.25">
      <c r="Z3898" s="17"/>
    </row>
    <row r="3899" spans="26:26" x14ac:dyDescent="0.25">
      <c r="Z3899" s="17"/>
    </row>
    <row r="3900" spans="26:26" x14ac:dyDescent="0.25">
      <c r="Z3900" s="17"/>
    </row>
    <row r="3901" spans="26:26" x14ac:dyDescent="0.25">
      <c r="Z3901" s="17"/>
    </row>
    <row r="3902" spans="26:26" x14ac:dyDescent="0.25">
      <c r="Z3902" s="17"/>
    </row>
    <row r="3903" spans="26:26" x14ac:dyDescent="0.25">
      <c r="Z3903" s="17"/>
    </row>
    <row r="3904" spans="26:26" x14ac:dyDescent="0.25">
      <c r="Z3904" s="17"/>
    </row>
    <row r="3905" spans="26:26" x14ac:dyDescent="0.25">
      <c r="Z3905" s="17"/>
    </row>
    <row r="3906" spans="26:26" x14ac:dyDescent="0.25">
      <c r="Z3906" s="17"/>
    </row>
    <row r="3907" spans="26:26" x14ac:dyDescent="0.25">
      <c r="Z3907" s="17"/>
    </row>
    <row r="3908" spans="26:26" x14ac:dyDescent="0.25">
      <c r="Z3908" s="17"/>
    </row>
    <row r="3909" spans="26:26" x14ac:dyDescent="0.25">
      <c r="Z3909" s="17"/>
    </row>
    <row r="3910" spans="26:26" x14ac:dyDescent="0.25">
      <c r="Z3910" s="17"/>
    </row>
    <row r="3911" spans="26:26" x14ac:dyDescent="0.25">
      <c r="Z3911" s="17"/>
    </row>
    <row r="3912" spans="26:26" x14ac:dyDescent="0.25">
      <c r="Z3912" s="17"/>
    </row>
    <row r="3913" spans="26:26" x14ac:dyDescent="0.25">
      <c r="Z3913" s="17"/>
    </row>
    <row r="3914" spans="26:26" x14ac:dyDescent="0.25">
      <c r="Z3914" s="17"/>
    </row>
    <row r="3915" spans="26:26" x14ac:dyDescent="0.25">
      <c r="Z3915" s="17"/>
    </row>
    <row r="3916" spans="26:26" x14ac:dyDescent="0.25">
      <c r="Z3916" s="17"/>
    </row>
    <row r="3917" spans="26:26" x14ac:dyDescent="0.25">
      <c r="Z3917" s="17"/>
    </row>
    <row r="3918" spans="26:26" x14ac:dyDescent="0.25">
      <c r="Z3918" s="17"/>
    </row>
    <row r="3919" spans="26:26" x14ac:dyDescent="0.25">
      <c r="Z3919" s="17"/>
    </row>
    <row r="3920" spans="26:26" x14ac:dyDescent="0.25">
      <c r="Z3920" s="17"/>
    </row>
    <row r="3921" spans="26:26" x14ac:dyDescent="0.25">
      <c r="Z3921" s="17"/>
    </row>
    <row r="3922" spans="26:26" x14ac:dyDescent="0.25">
      <c r="Z3922" s="17"/>
    </row>
    <row r="3923" spans="26:26" x14ac:dyDescent="0.25">
      <c r="Z3923" s="17"/>
    </row>
    <row r="3924" spans="26:26" x14ac:dyDescent="0.25">
      <c r="Z3924" s="17"/>
    </row>
    <row r="3925" spans="26:26" x14ac:dyDescent="0.25">
      <c r="Z3925" s="17"/>
    </row>
    <row r="3926" spans="26:26" x14ac:dyDescent="0.25">
      <c r="Z3926" s="17"/>
    </row>
    <row r="3927" spans="26:26" x14ac:dyDescent="0.25">
      <c r="Z3927" s="17"/>
    </row>
    <row r="3928" spans="26:26" x14ac:dyDescent="0.25">
      <c r="Z3928" s="17"/>
    </row>
    <row r="3929" spans="26:26" x14ac:dyDescent="0.25">
      <c r="Z3929" s="17"/>
    </row>
    <row r="3930" spans="26:26" x14ac:dyDescent="0.25">
      <c r="Z3930" s="17"/>
    </row>
    <row r="3931" spans="26:26" x14ac:dyDescent="0.25">
      <c r="Z3931" s="17"/>
    </row>
    <row r="3932" spans="26:26" x14ac:dyDescent="0.25">
      <c r="Z3932" s="17"/>
    </row>
    <row r="3933" spans="26:26" x14ac:dyDescent="0.25">
      <c r="Z3933" s="17"/>
    </row>
    <row r="3934" spans="26:26" x14ac:dyDescent="0.25">
      <c r="Z3934" s="17"/>
    </row>
    <row r="3935" spans="26:26" x14ac:dyDescent="0.25">
      <c r="Z3935" s="17"/>
    </row>
    <row r="3936" spans="26:26" x14ac:dyDescent="0.25">
      <c r="Z3936" s="17"/>
    </row>
    <row r="3937" spans="26:26" x14ac:dyDescent="0.25">
      <c r="Z3937" s="17"/>
    </row>
    <row r="3938" spans="26:26" x14ac:dyDescent="0.25">
      <c r="Z3938" s="17"/>
    </row>
    <row r="3939" spans="26:26" x14ac:dyDescent="0.25">
      <c r="Z3939" s="17"/>
    </row>
    <row r="3940" spans="26:26" x14ac:dyDescent="0.25">
      <c r="Z3940" s="17"/>
    </row>
    <row r="3941" spans="26:26" x14ac:dyDescent="0.25">
      <c r="Z3941" s="17"/>
    </row>
    <row r="3942" spans="26:26" x14ac:dyDescent="0.25">
      <c r="Z3942" s="17"/>
    </row>
    <row r="3943" spans="26:26" x14ac:dyDescent="0.25">
      <c r="Z3943" s="17"/>
    </row>
    <row r="3944" spans="26:26" x14ac:dyDescent="0.25">
      <c r="Z3944" s="17"/>
    </row>
    <row r="3945" spans="26:26" x14ac:dyDescent="0.25">
      <c r="Z3945" s="17"/>
    </row>
    <row r="3946" spans="26:26" x14ac:dyDescent="0.25">
      <c r="Z3946" s="17"/>
    </row>
    <row r="3947" spans="26:26" x14ac:dyDescent="0.25">
      <c r="Z3947" s="17"/>
    </row>
    <row r="3948" spans="26:26" x14ac:dyDescent="0.25">
      <c r="Z3948" s="17"/>
    </row>
    <row r="3949" spans="26:26" x14ac:dyDescent="0.25">
      <c r="Z3949" s="17"/>
    </row>
    <row r="3950" spans="26:26" x14ac:dyDescent="0.25">
      <c r="Z3950" s="17"/>
    </row>
    <row r="3951" spans="26:26" x14ac:dyDescent="0.25">
      <c r="Z3951" s="17"/>
    </row>
    <row r="3952" spans="26:26" x14ac:dyDescent="0.25">
      <c r="Z3952" s="17"/>
    </row>
    <row r="3953" spans="26:26" x14ac:dyDescent="0.25">
      <c r="Z3953" s="17"/>
    </row>
    <row r="3954" spans="26:26" x14ac:dyDescent="0.25">
      <c r="Z3954" s="17"/>
    </row>
    <row r="3955" spans="26:26" x14ac:dyDescent="0.25">
      <c r="Z3955" s="17"/>
    </row>
    <row r="3956" spans="26:26" x14ac:dyDescent="0.25">
      <c r="Z3956" s="17"/>
    </row>
    <row r="3957" spans="26:26" x14ac:dyDescent="0.25">
      <c r="Z3957" s="17"/>
    </row>
    <row r="3958" spans="26:26" x14ac:dyDescent="0.25">
      <c r="Z3958" s="17"/>
    </row>
    <row r="3959" spans="26:26" x14ac:dyDescent="0.25">
      <c r="Z3959" s="17"/>
    </row>
    <row r="3960" spans="26:26" x14ac:dyDescent="0.25">
      <c r="Z3960" s="17"/>
    </row>
    <row r="3961" spans="26:26" x14ac:dyDescent="0.25">
      <c r="Z3961" s="17"/>
    </row>
    <row r="3962" spans="26:26" x14ac:dyDescent="0.25">
      <c r="Z3962" s="17"/>
    </row>
    <row r="3963" spans="26:26" x14ac:dyDescent="0.25">
      <c r="Z3963" s="17"/>
    </row>
    <row r="3964" spans="26:26" x14ac:dyDescent="0.25">
      <c r="Z3964" s="17"/>
    </row>
    <row r="3965" spans="26:26" x14ac:dyDescent="0.25">
      <c r="Z3965" s="17"/>
    </row>
    <row r="3966" spans="26:26" x14ac:dyDescent="0.25">
      <c r="Z3966" s="17"/>
    </row>
    <row r="3967" spans="26:26" x14ac:dyDescent="0.25">
      <c r="Z3967" s="17"/>
    </row>
    <row r="3968" spans="26:26" x14ac:dyDescent="0.25">
      <c r="Z3968" s="17"/>
    </row>
    <row r="3969" spans="26:26" x14ac:dyDescent="0.25">
      <c r="Z3969" s="17"/>
    </row>
    <row r="3970" spans="26:26" x14ac:dyDescent="0.25">
      <c r="Z3970" s="17"/>
    </row>
    <row r="3971" spans="26:26" x14ac:dyDescent="0.25">
      <c r="Z3971" s="17"/>
    </row>
    <row r="3972" spans="26:26" x14ac:dyDescent="0.25">
      <c r="Z3972" s="17"/>
    </row>
    <row r="3973" spans="26:26" x14ac:dyDescent="0.25">
      <c r="Z3973" s="17"/>
    </row>
    <row r="3974" spans="26:26" x14ac:dyDescent="0.25">
      <c r="Z3974" s="17"/>
    </row>
    <row r="3975" spans="26:26" x14ac:dyDescent="0.25">
      <c r="Z3975" s="17"/>
    </row>
    <row r="3976" spans="26:26" x14ac:dyDescent="0.25">
      <c r="Z3976" s="17"/>
    </row>
    <row r="3977" spans="26:26" x14ac:dyDescent="0.25">
      <c r="Z3977" s="17"/>
    </row>
    <row r="3978" spans="26:26" x14ac:dyDescent="0.25">
      <c r="Z3978" s="17"/>
    </row>
    <row r="3979" spans="26:26" x14ac:dyDescent="0.25">
      <c r="Z3979" s="17"/>
    </row>
    <row r="3980" spans="26:26" x14ac:dyDescent="0.25">
      <c r="Z3980" s="17"/>
    </row>
    <row r="3981" spans="26:26" x14ac:dyDescent="0.25">
      <c r="Z3981" s="17"/>
    </row>
    <row r="3982" spans="26:26" x14ac:dyDescent="0.25">
      <c r="Z3982" s="17"/>
    </row>
    <row r="3983" spans="26:26" x14ac:dyDescent="0.25">
      <c r="Z3983" s="17"/>
    </row>
    <row r="3984" spans="26:26" x14ac:dyDescent="0.25">
      <c r="Z3984" s="17"/>
    </row>
    <row r="3985" spans="26:26" x14ac:dyDescent="0.25">
      <c r="Z3985" s="17"/>
    </row>
    <row r="3986" spans="26:26" x14ac:dyDescent="0.25">
      <c r="Z3986" s="17"/>
    </row>
    <row r="3987" spans="26:26" x14ac:dyDescent="0.25">
      <c r="Z3987" s="17"/>
    </row>
    <row r="3988" spans="26:26" x14ac:dyDescent="0.25">
      <c r="Z3988" s="17"/>
    </row>
    <row r="3989" spans="26:26" x14ac:dyDescent="0.25">
      <c r="Z3989" s="17"/>
    </row>
    <row r="3990" spans="26:26" x14ac:dyDescent="0.25">
      <c r="Z3990" s="17"/>
    </row>
    <row r="3991" spans="26:26" x14ac:dyDescent="0.25">
      <c r="Z3991" s="17"/>
    </row>
    <row r="3992" spans="26:26" x14ac:dyDescent="0.25">
      <c r="Z3992" s="17"/>
    </row>
    <row r="3993" spans="26:26" x14ac:dyDescent="0.25">
      <c r="Z3993" s="17"/>
    </row>
    <row r="3994" spans="26:26" x14ac:dyDescent="0.25">
      <c r="Z3994" s="17"/>
    </row>
    <row r="3995" spans="26:26" x14ac:dyDescent="0.25">
      <c r="Z3995" s="17"/>
    </row>
    <row r="3996" spans="26:26" x14ac:dyDescent="0.25">
      <c r="Z3996" s="17"/>
    </row>
    <row r="3997" spans="26:26" x14ac:dyDescent="0.25">
      <c r="Z3997" s="17"/>
    </row>
    <row r="3998" spans="26:26" x14ac:dyDescent="0.25">
      <c r="Z3998" s="17"/>
    </row>
    <row r="3999" spans="26:26" x14ac:dyDescent="0.25">
      <c r="Z3999" s="17"/>
    </row>
    <row r="4000" spans="26:26" x14ac:dyDescent="0.25">
      <c r="Z4000" s="17"/>
    </row>
    <row r="4001" spans="26:26" x14ac:dyDescent="0.25">
      <c r="Z4001" s="17"/>
    </row>
    <row r="4002" spans="26:26" x14ac:dyDescent="0.25">
      <c r="Z4002" s="17"/>
    </row>
    <row r="4003" spans="26:26" x14ac:dyDescent="0.25">
      <c r="Z4003" s="17"/>
    </row>
    <row r="4004" spans="26:26" x14ac:dyDescent="0.25">
      <c r="Z4004" s="17"/>
    </row>
    <row r="4005" spans="26:26" x14ac:dyDescent="0.25">
      <c r="Z4005" s="17"/>
    </row>
    <row r="4006" spans="26:26" x14ac:dyDescent="0.25">
      <c r="Z4006" s="17"/>
    </row>
    <row r="4007" spans="26:26" x14ac:dyDescent="0.25">
      <c r="Z4007" s="17"/>
    </row>
    <row r="4008" spans="26:26" x14ac:dyDescent="0.25">
      <c r="Z4008" s="17"/>
    </row>
    <row r="4009" spans="26:26" x14ac:dyDescent="0.25">
      <c r="Z4009" s="17"/>
    </row>
    <row r="4010" spans="26:26" x14ac:dyDescent="0.25">
      <c r="Z4010" s="17"/>
    </row>
    <row r="4011" spans="26:26" x14ac:dyDescent="0.25">
      <c r="Z4011" s="17"/>
    </row>
    <row r="4012" spans="26:26" x14ac:dyDescent="0.25">
      <c r="Z4012" s="17"/>
    </row>
    <row r="4013" spans="26:26" x14ac:dyDescent="0.25">
      <c r="Z4013" s="17"/>
    </row>
    <row r="4014" spans="26:26" x14ac:dyDescent="0.25">
      <c r="Z4014" s="17"/>
    </row>
    <row r="4015" spans="26:26" x14ac:dyDescent="0.25">
      <c r="Z4015" s="17"/>
    </row>
    <row r="4016" spans="26:26" x14ac:dyDescent="0.25">
      <c r="Z4016" s="17"/>
    </row>
    <row r="4017" spans="26:26" x14ac:dyDescent="0.25">
      <c r="Z4017" s="17"/>
    </row>
    <row r="4018" spans="26:26" x14ac:dyDescent="0.25">
      <c r="Z4018" s="17"/>
    </row>
    <row r="4019" spans="26:26" x14ac:dyDescent="0.25">
      <c r="Z4019" s="17"/>
    </row>
    <row r="4020" spans="26:26" x14ac:dyDescent="0.25">
      <c r="Z4020" s="17"/>
    </row>
    <row r="4021" spans="26:26" x14ac:dyDescent="0.25">
      <c r="Z4021" s="17"/>
    </row>
    <row r="4022" spans="26:26" x14ac:dyDescent="0.25">
      <c r="Z4022" s="17"/>
    </row>
    <row r="4023" spans="26:26" x14ac:dyDescent="0.25">
      <c r="Z4023" s="17"/>
    </row>
    <row r="4024" spans="26:26" x14ac:dyDescent="0.25">
      <c r="Z4024" s="17"/>
    </row>
    <row r="4025" spans="26:26" x14ac:dyDescent="0.25">
      <c r="Z4025" s="17"/>
    </row>
    <row r="4026" spans="26:26" x14ac:dyDescent="0.25">
      <c r="Z4026" s="17"/>
    </row>
    <row r="4027" spans="26:26" x14ac:dyDescent="0.25">
      <c r="Z4027" s="17"/>
    </row>
    <row r="4028" spans="26:26" x14ac:dyDescent="0.25">
      <c r="Z4028" s="17"/>
    </row>
    <row r="4029" spans="26:26" x14ac:dyDescent="0.25">
      <c r="Z4029" s="17"/>
    </row>
    <row r="4030" spans="26:26" x14ac:dyDescent="0.25">
      <c r="Z4030" s="17"/>
    </row>
    <row r="4031" spans="26:26" x14ac:dyDescent="0.25">
      <c r="Z4031" s="17"/>
    </row>
    <row r="4032" spans="26:26" x14ac:dyDescent="0.25">
      <c r="Z4032" s="17"/>
    </row>
    <row r="4033" spans="26:26" x14ac:dyDescent="0.25">
      <c r="Z4033" s="17"/>
    </row>
    <row r="4034" spans="26:26" x14ac:dyDescent="0.25">
      <c r="Z4034" s="17"/>
    </row>
    <row r="4035" spans="26:26" x14ac:dyDescent="0.25">
      <c r="Z4035" s="17"/>
    </row>
    <row r="4036" spans="26:26" x14ac:dyDescent="0.25">
      <c r="Z4036" s="17"/>
    </row>
    <row r="4037" spans="26:26" x14ac:dyDescent="0.25">
      <c r="Z4037" s="17"/>
    </row>
    <row r="4038" spans="26:26" x14ac:dyDescent="0.25">
      <c r="Z4038" s="17"/>
    </row>
    <row r="4039" spans="26:26" x14ac:dyDescent="0.25">
      <c r="Z4039" s="17"/>
    </row>
    <row r="4040" spans="26:26" x14ac:dyDescent="0.25">
      <c r="Z4040" s="17"/>
    </row>
    <row r="4041" spans="26:26" x14ac:dyDescent="0.25">
      <c r="Z4041" s="17"/>
    </row>
    <row r="4042" spans="26:26" x14ac:dyDescent="0.25">
      <c r="Z4042" s="17"/>
    </row>
    <row r="4043" spans="26:26" x14ac:dyDescent="0.25">
      <c r="Z4043" s="17"/>
    </row>
    <row r="4044" spans="26:26" x14ac:dyDescent="0.25">
      <c r="Z4044" s="17"/>
    </row>
    <row r="4045" spans="26:26" x14ac:dyDescent="0.25">
      <c r="Z4045" s="17"/>
    </row>
    <row r="4046" spans="26:26" x14ac:dyDescent="0.25">
      <c r="Z4046" s="17"/>
    </row>
    <row r="4047" spans="26:26" x14ac:dyDescent="0.25">
      <c r="Z4047" s="17"/>
    </row>
    <row r="4048" spans="26:26" x14ac:dyDescent="0.25">
      <c r="Z4048" s="17"/>
    </row>
    <row r="4049" spans="26:26" x14ac:dyDescent="0.25">
      <c r="Z4049" s="17"/>
    </row>
    <row r="4050" spans="26:26" x14ac:dyDescent="0.25">
      <c r="Z4050" s="17"/>
    </row>
    <row r="4051" spans="26:26" x14ac:dyDescent="0.25">
      <c r="Z4051" s="17"/>
    </row>
    <row r="4052" spans="26:26" x14ac:dyDescent="0.25">
      <c r="Z4052" s="17"/>
    </row>
    <row r="4053" spans="26:26" x14ac:dyDescent="0.25">
      <c r="Z4053" s="17"/>
    </row>
    <row r="4054" spans="26:26" x14ac:dyDescent="0.25">
      <c r="Z4054" s="17"/>
    </row>
    <row r="4055" spans="26:26" x14ac:dyDescent="0.25">
      <c r="Z4055" s="17"/>
    </row>
    <row r="4056" spans="26:26" x14ac:dyDescent="0.25">
      <c r="Z4056" s="17"/>
    </row>
    <row r="4057" spans="26:26" x14ac:dyDescent="0.25">
      <c r="Z4057" s="17"/>
    </row>
    <row r="4058" spans="26:26" x14ac:dyDescent="0.25">
      <c r="Z4058" s="17"/>
    </row>
    <row r="4059" spans="26:26" x14ac:dyDescent="0.25">
      <c r="Z4059" s="17"/>
    </row>
    <row r="4060" spans="26:26" x14ac:dyDescent="0.25">
      <c r="Z4060" s="17"/>
    </row>
    <row r="4061" spans="26:26" x14ac:dyDescent="0.25">
      <c r="Z4061" s="17"/>
    </row>
    <row r="4062" spans="26:26" x14ac:dyDescent="0.25">
      <c r="Z4062" s="17"/>
    </row>
    <row r="4063" spans="26:26" x14ac:dyDescent="0.25">
      <c r="Z4063" s="17"/>
    </row>
    <row r="4064" spans="26:26" x14ac:dyDescent="0.25">
      <c r="Z4064" s="17"/>
    </row>
    <row r="4065" spans="26:26" x14ac:dyDescent="0.25">
      <c r="Z4065" s="17"/>
    </row>
    <row r="4066" spans="26:26" x14ac:dyDescent="0.25">
      <c r="Z4066" s="17"/>
    </row>
    <row r="4067" spans="26:26" x14ac:dyDescent="0.25">
      <c r="Z4067" s="17"/>
    </row>
    <row r="4068" spans="26:26" x14ac:dyDescent="0.25">
      <c r="Z4068" s="17"/>
    </row>
    <row r="4069" spans="26:26" x14ac:dyDescent="0.25">
      <c r="Z4069" s="17"/>
    </row>
    <row r="4070" spans="26:26" x14ac:dyDescent="0.25">
      <c r="Z4070" s="17"/>
    </row>
    <row r="4071" spans="26:26" x14ac:dyDescent="0.25">
      <c r="Z4071" s="17"/>
    </row>
    <row r="4072" spans="26:26" x14ac:dyDescent="0.25">
      <c r="Z4072" s="17"/>
    </row>
    <row r="4073" spans="26:26" x14ac:dyDescent="0.25">
      <c r="Z4073" s="17"/>
    </row>
    <row r="4074" spans="26:26" x14ac:dyDescent="0.25">
      <c r="Z4074" s="17"/>
    </row>
    <row r="4075" spans="26:26" x14ac:dyDescent="0.25">
      <c r="Z4075" s="17"/>
    </row>
    <row r="4076" spans="26:26" x14ac:dyDescent="0.25">
      <c r="Z4076" s="17"/>
    </row>
    <row r="4077" spans="26:26" x14ac:dyDescent="0.25">
      <c r="Z4077" s="17"/>
    </row>
    <row r="4078" spans="26:26" x14ac:dyDescent="0.25">
      <c r="Z4078" s="17"/>
    </row>
    <row r="4079" spans="26:26" x14ac:dyDescent="0.25">
      <c r="Z4079" s="17"/>
    </row>
    <row r="4080" spans="26:26" x14ac:dyDescent="0.25">
      <c r="Z4080" s="17"/>
    </row>
    <row r="4081" spans="26:26" x14ac:dyDescent="0.25">
      <c r="Z4081" s="17"/>
    </row>
    <row r="4082" spans="26:26" x14ac:dyDescent="0.25">
      <c r="Z4082" s="17"/>
    </row>
    <row r="4083" spans="26:26" x14ac:dyDescent="0.25">
      <c r="Z4083" s="17"/>
    </row>
    <row r="4084" spans="26:26" x14ac:dyDescent="0.25">
      <c r="Z4084" s="17"/>
    </row>
    <row r="4085" spans="26:26" x14ac:dyDescent="0.25">
      <c r="Z4085" s="17"/>
    </row>
    <row r="4086" spans="26:26" x14ac:dyDescent="0.25">
      <c r="Z4086" s="17"/>
    </row>
    <row r="4087" spans="26:26" x14ac:dyDescent="0.25">
      <c r="Z4087" s="17"/>
    </row>
    <row r="4088" spans="26:26" x14ac:dyDescent="0.25">
      <c r="Z4088" s="17"/>
    </row>
    <row r="4089" spans="26:26" x14ac:dyDescent="0.25">
      <c r="Z4089" s="17"/>
    </row>
    <row r="4090" spans="26:26" x14ac:dyDescent="0.25">
      <c r="Z4090" s="17"/>
    </row>
    <row r="4091" spans="26:26" x14ac:dyDescent="0.25">
      <c r="Z4091" s="17"/>
    </row>
    <row r="4092" spans="26:26" x14ac:dyDescent="0.25">
      <c r="Z4092" s="17"/>
    </row>
    <row r="4093" spans="26:26" x14ac:dyDescent="0.25">
      <c r="Z4093" s="17"/>
    </row>
    <row r="4094" spans="26:26" x14ac:dyDescent="0.25">
      <c r="Z4094" s="17"/>
    </row>
    <row r="4095" spans="26:26" x14ac:dyDescent="0.25">
      <c r="Z4095" s="17"/>
    </row>
    <row r="4096" spans="26:26" x14ac:dyDescent="0.25">
      <c r="Z4096" s="17"/>
    </row>
    <row r="4097" spans="26:26" x14ac:dyDescent="0.25">
      <c r="Z4097" s="17"/>
    </row>
    <row r="4098" spans="26:26" x14ac:dyDescent="0.25">
      <c r="Z4098" s="17"/>
    </row>
    <row r="4099" spans="26:26" x14ac:dyDescent="0.25">
      <c r="Z4099" s="17"/>
    </row>
    <row r="4100" spans="26:26" x14ac:dyDescent="0.25">
      <c r="Z4100" s="17"/>
    </row>
    <row r="4101" spans="26:26" x14ac:dyDescent="0.25">
      <c r="Z4101" s="17"/>
    </row>
    <row r="4102" spans="26:26" x14ac:dyDescent="0.25">
      <c r="Z4102" s="17"/>
    </row>
    <row r="4103" spans="26:26" x14ac:dyDescent="0.25">
      <c r="Z4103" s="17"/>
    </row>
    <row r="4104" spans="26:26" x14ac:dyDescent="0.25">
      <c r="Z4104" s="17"/>
    </row>
    <row r="4105" spans="26:26" x14ac:dyDescent="0.25">
      <c r="Z4105" s="17"/>
    </row>
    <row r="4106" spans="26:26" x14ac:dyDescent="0.25">
      <c r="Z4106" s="17"/>
    </row>
    <row r="4107" spans="26:26" x14ac:dyDescent="0.25">
      <c r="Z4107" s="17"/>
    </row>
    <row r="4108" spans="26:26" x14ac:dyDescent="0.25">
      <c r="Z4108" s="17"/>
    </row>
    <row r="4109" spans="26:26" x14ac:dyDescent="0.25">
      <c r="Z4109" s="17"/>
    </row>
    <row r="4110" spans="26:26" x14ac:dyDescent="0.25">
      <c r="Z4110" s="17"/>
    </row>
    <row r="4111" spans="26:26" x14ac:dyDescent="0.25">
      <c r="Z4111" s="17"/>
    </row>
    <row r="4112" spans="26:26" x14ac:dyDescent="0.25">
      <c r="Z4112" s="17"/>
    </row>
    <row r="4113" spans="26:26" x14ac:dyDescent="0.25">
      <c r="Z4113" s="17"/>
    </row>
    <row r="4114" spans="26:26" x14ac:dyDescent="0.25">
      <c r="Z4114" s="17"/>
    </row>
    <row r="4115" spans="26:26" x14ac:dyDescent="0.25">
      <c r="Z4115" s="17"/>
    </row>
    <row r="4116" spans="26:26" x14ac:dyDescent="0.25">
      <c r="Z4116" s="17"/>
    </row>
    <row r="4117" spans="26:26" x14ac:dyDescent="0.25">
      <c r="Z4117" s="17"/>
    </row>
    <row r="4118" spans="26:26" x14ac:dyDescent="0.25">
      <c r="Z4118" s="17"/>
    </row>
    <row r="4119" spans="26:26" x14ac:dyDescent="0.25">
      <c r="Z4119" s="17"/>
    </row>
    <row r="4120" spans="26:26" x14ac:dyDescent="0.25">
      <c r="Z4120" s="17"/>
    </row>
    <row r="4121" spans="26:26" x14ac:dyDescent="0.25">
      <c r="Z4121" s="17"/>
    </row>
    <row r="4122" spans="26:26" x14ac:dyDescent="0.25">
      <c r="Z4122" s="17"/>
    </row>
    <row r="4123" spans="26:26" x14ac:dyDescent="0.25">
      <c r="Z4123" s="17"/>
    </row>
    <row r="4124" spans="26:26" x14ac:dyDescent="0.25">
      <c r="Z4124" s="17"/>
    </row>
    <row r="4125" spans="26:26" x14ac:dyDescent="0.25">
      <c r="Z4125" s="17"/>
    </row>
    <row r="4126" spans="26:26" x14ac:dyDescent="0.25">
      <c r="Z4126" s="17"/>
    </row>
    <row r="4127" spans="26:26" x14ac:dyDescent="0.25">
      <c r="Z4127" s="17"/>
    </row>
    <row r="4128" spans="26:26" x14ac:dyDescent="0.25">
      <c r="Z4128" s="17"/>
    </row>
    <row r="4129" spans="26:26" x14ac:dyDescent="0.25">
      <c r="Z4129" s="17"/>
    </row>
    <row r="4130" spans="26:26" x14ac:dyDescent="0.25">
      <c r="Z4130" s="17"/>
    </row>
    <row r="4131" spans="26:26" x14ac:dyDescent="0.25">
      <c r="Z4131" s="17"/>
    </row>
    <row r="4132" spans="26:26" x14ac:dyDescent="0.25">
      <c r="Z4132" s="17"/>
    </row>
    <row r="4133" spans="26:26" x14ac:dyDescent="0.25">
      <c r="Z4133" s="17"/>
    </row>
    <row r="4134" spans="26:26" x14ac:dyDescent="0.25">
      <c r="Z4134" s="17"/>
    </row>
    <row r="4135" spans="26:26" x14ac:dyDescent="0.25">
      <c r="Z4135" s="17"/>
    </row>
    <row r="4136" spans="26:26" x14ac:dyDescent="0.25">
      <c r="Z4136" s="17"/>
    </row>
    <row r="4137" spans="26:26" x14ac:dyDescent="0.25">
      <c r="Z4137" s="17"/>
    </row>
    <row r="4138" spans="26:26" x14ac:dyDescent="0.25">
      <c r="Z4138" s="17"/>
    </row>
    <row r="4139" spans="26:26" x14ac:dyDescent="0.25">
      <c r="Z4139" s="17"/>
    </row>
    <row r="4140" spans="26:26" x14ac:dyDescent="0.25">
      <c r="Z4140" s="17"/>
    </row>
    <row r="4141" spans="26:26" x14ac:dyDescent="0.25">
      <c r="Z4141" s="17"/>
    </row>
    <row r="4142" spans="26:26" x14ac:dyDescent="0.25">
      <c r="Z4142" s="17"/>
    </row>
    <row r="4143" spans="26:26" x14ac:dyDescent="0.25">
      <c r="Z4143" s="17"/>
    </row>
    <row r="4144" spans="26:26" x14ac:dyDescent="0.25">
      <c r="Z4144" s="17"/>
    </row>
    <row r="4145" spans="26:26" x14ac:dyDescent="0.25">
      <c r="Z4145" s="17"/>
    </row>
    <row r="4146" spans="26:26" x14ac:dyDescent="0.25">
      <c r="Z4146" s="17"/>
    </row>
    <row r="4147" spans="26:26" x14ac:dyDescent="0.25">
      <c r="Z4147" s="17"/>
    </row>
    <row r="4148" spans="26:26" x14ac:dyDescent="0.25">
      <c r="Z4148" s="17"/>
    </row>
    <row r="4149" spans="26:26" x14ac:dyDescent="0.25">
      <c r="Z4149" s="17"/>
    </row>
    <row r="4150" spans="26:26" x14ac:dyDescent="0.25">
      <c r="Z4150" s="17"/>
    </row>
    <row r="4151" spans="26:26" x14ac:dyDescent="0.25">
      <c r="Z4151" s="17"/>
    </row>
    <row r="4152" spans="26:26" x14ac:dyDescent="0.25">
      <c r="Z4152" s="17"/>
    </row>
    <row r="4153" spans="26:26" x14ac:dyDescent="0.25">
      <c r="Z4153" s="17"/>
    </row>
    <row r="4154" spans="26:26" x14ac:dyDescent="0.25">
      <c r="Z4154" s="17"/>
    </row>
    <row r="4155" spans="26:26" x14ac:dyDescent="0.25">
      <c r="Z4155" s="17"/>
    </row>
    <row r="4156" spans="26:26" x14ac:dyDescent="0.25">
      <c r="Z4156" s="17"/>
    </row>
    <row r="4157" spans="26:26" x14ac:dyDescent="0.25">
      <c r="Z4157" s="17"/>
    </row>
    <row r="4158" spans="26:26" x14ac:dyDescent="0.25">
      <c r="Z4158" s="17"/>
    </row>
    <row r="4159" spans="26:26" x14ac:dyDescent="0.25">
      <c r="Z4159" s="17"/>
    </row>
    <row r="4160" spans="26:26" x14ac:dyDescent="0.25">
      <c r="Z4160" s="17"/>
    </row>
    <row r="4161" spans="26:26" x14ac:dyDescent="0.25">
      <c r="Z4161" s="17"/>
    </row>
    <row r="4162" spans="26:26" x14ac:dyDescent="0.25">
      <c r="Z4162" s="17"/>
    </row>
    <row r="4163" spans="26:26" x14ac:dyDescent="0.25">
      <c r="Z4163" s="17"/>
    </row>
    <row r="4164" spans="26:26" x14ac:dyDescent="0.25">
      <c r="Z4164" s="17"/>
    </row>
    <row r="4165" spans="26:26" x14ac:dyDescent="0.25">
      <c r="Z4165" s="17"/>
    </row>
    <row r="4166" spans="26:26" x14ac:dyDescent="0.25">
      <c r="Z4166" s="17"/>
    </row>
    <row r="4167" spans="26:26" x14ac:dyDescent="0.25">
      <c r="Z4167" s="17"/>
    </row>
    <row r="4168" spans="26:26" x14ac:dyDescent="0.25">
      <c r="Z4168" s="17"/>
    </row>
    <row r="4169" spans="26:26" x14ac:dyDescent="0.25">
      <c r="Z4169" s="17"/>
    </row>
    <row r="4170" spans="26:26" x14ac:dyDescent="0.25">
      <c r="Z4170" s="17"/>
    </row>
    <row r="4171" spans="26:26" x14ac:dyDescent="0.25">
      <c r="Z4171" s="17"/>
    </row>
    <row r="4172" spans="26:26" x14ac:dyDescent="0.25">
      <c r="Z4172" s="17"/>
    </row>
    <row r="4173" spans="26:26" x14ac:dyDescent="0.25">
      <c r="Z4173" s="17"/>
    </row>
    <row r="4174" spans="26:26" x14ac:dyDescent="0.25">
      <c r="Z4174" s="17"/>
    </row>
    <row r="4175" spans="26:26" x14ac:dyDescent="0.25">
      <c r="Z4175" s="17"/>
    </row>
    <row r="4176" spans="26:26" x14ac:dyDescent="0.25">
      <c r="Z4176" s="17"/>
    </row>
    <row r="4177" spans="26:26" x14ac:dyDescent="0.25">
      <c r="Z4177" s="17"/>
    </row>
    <row r="4178" spans="26:26" x14ac:dyDescent="0.25">
      <c r="Z4178" s="17"/>
    </row>
    <row r="4179" spans="26:26" x14ac:dyDescent="0.25">
      <c r="Z4179" s="17"/>
    </row>
    <row r="4180" spans="26:26" x14ac:dyDescent="0.25">
      <c r="Z4180" s="17"/>
    </row>
    <row r="4181" spans="26:26" x14ac:dyDescent="0.25">
      <c r="Z4181" s="17"/>
    </row>
    <row r="4182" spans="26:26" x14ac:dyDescent="0.25">
      <c r="Z4182" s="17"/>
    </row>
    <row r="4183" spans="26:26" x14ac:dyDescent="0.25">
      <c r="Z4183" s="17"/>
    </row>
    <row r="4184" spans="26:26" x14ac:dyDescent="0.25">
      <c r="Z4184" s="17"/>
    </row>
    <row r="4185" spans="26:26" x14ac:dyDescent="0.25">
      <c r="Z4185" s="17"/>
    </row>
    <row r="4186" spans="26:26" x14ac:dyDescent="0.25">
      <c r="Z4186" s="17"/>
    </row>
    <row r="4187" spans="26:26" x14ac:dyDescent="0.25">
      <c r="Z4187" s="17"/>
    </row>
    <row r="4188" spans="26:26" x14ac:dyDescent="0.25">
      <c r="Z4188" s="17"/>
    </row>
    <row r="4189" spans="26:26" x14ac:dyDescent="0.25">
      <c r="Z4189" s="17"/>
    </row>
    <row r="4190" spans="26:26" x14ac:dyDescent="0.25">
      <c r="Z4190" s="17"/>
    </row>
    <row r="4191" spans="26:26" x14ac:dyDescent="0.25">
      <c r="Z4191" s="17"/>
    </row>
    <row r="4192" spans="26:26" x14ac:dyDescent="0.25">
      <c r="Z4192" s="17"/>
    </row>
    <row r="4193" spans="26:26" x14ac:dyDescent="0.25">
      <c r="Z4193" s="17"/>
    </row>
    <row r="4194" spans="26:26" x14ac:dyDescent="0.25">
      <c r="Z4194" s="17"/>
    </row>
    <row r="4195" spans="26:26" x14ac:dyDescent="0.25">
      <c r="Z4195" s="17"/>
    </row>
    <row r="4196" spans="26:26" x14ac:dyDescent="0.25">
      <c r="Z4196" s="17"/>
    </row>
    <row r="4197" spans="26:26" x14ac:dyDescent="0.25">
      <c r="Z4197" s="17"/>
    </row>
    <row r="4198" spans="26:26" x14ac:dyDescent="0.25">
      <c r="Z4198" s="17"/>
    </row>
    <row r="4199" spans="26:26" x14ac:dyDescent="0.25">
      <c r="Z4199" s="17"/>
    </row>
    <row r="4200" spans="26:26" x14ac:dyDescent="0.25">
      <c r="Z4200" s="17"/>
    </row>
    <row r="4201" spans="26:26" x14ac:dyDescent="0.25">
      <c r="Z4201" s="17"/>
    </row>
    <row r="4202" spans="26:26" x14ac:dyDescent="0.25">
      <c r="Z4202" s="17"/>
    </row>
    <row r="4203" spans="26:26" x14ac:dyDescent="0.25">
      <c r="Z4203" s="17"/>
    </row>
    <row r="4204" spans="26:26" x14ac:dyDescent="0.25">
      <c r="Z4204" s="17"/>
    </row>
    <row r="4205" spans="26:26" x14ac:dyDescent="0.25">
      <c r="Z4205" s="17"/>
    </row>
    <row r="4206" spans="26:26" x14ac:dyDescent="0.25">
      <c r="Z4206" s="17"/>
    </row>
    <row r="4207" spans="26:26" x14ac:dyDescent="0.25">
      <c r="Z4207" s="17"/>
    </row>
    <row r="4208" spans="26:26" x14ac:dyDescent="0.25">
      <c r="Z4208" s="17"/>
    </row>
    <row r="4209" spans="26:26" x14ac:dyDescent="0.25">
      <c r="Z4209" s="17"/>
    </row>
    <row r="4210" spans="26:26" x14ac:dyDescent="0.25">
      <c r="Z4210" s="17"/>
    </row>
    <row r="4211" spans="26:26" x14ac:dyDescent="0.25">
      <c r="Z4211" s="17"/>
    </row>
    <row r="4212" spans="26:26" x14ac:dyDescent="0.25">
      <c r="Z4212" s="17"/>
    </row>
    <row r="4213" spans="26:26" x14ac:dyDescent="0.25">
      <c r="Z4213" s="17"/>
    </row>
    <row r="4214" spans="26:26" x14ac:dyDescent="0.25">
      <c r="Z4214" s="17"/>
    </row>
    <row r="4215" spans="26:26" x14ac:dyDescent="0.25">
      <c r="Z4215" s="17"/>
    </row>
    <row r="4216" spans="26:26" x14ac:dyDescent="0.25">
      <c r="Z4216" s="17"/>
    </row>
    <row r="4217" spans="26:26" x14ac:dyDescent="0.25">
      <c r="Z4217" s="17"/>
    </row>
    <row r="4218" spans="26:26" x14ac:dyDescent="0.25">
      <c r="Z4218" s="17"/>
    </row>
    <row r="4219" spans="26:26" x14ac:dyDescent="0.25">
      <c r="Z4219" s="17"/>
    </row>
    <row r="4220" spans="26:26" x14ac:dyDescent="0.25">
      <c r="Z4220" s="17"/>
    </row>
    <row r="4221" spans="26:26" x14ac:dyDescent="0.25">
      <c r="Z4221" s="17"/>
    </row>
    <row r="4222" spans="26:26" x14ac:dyDescent="0.25">
      <c r="Z4222" s="17"/>
    </row>
    <row r="4223" spans="26:26" x14ac:dyDescent="0.25">
      <c r="Z4223" s="17"/>
    </row>
    <row r="4224" spans="26:26" x14ac:dyDescent="0.25">
      <c r="Z4224" s="17"/>
    </row>
    <row r="4225" spans="26:26" x14ac:dyDescent="0.25">
      <c r="Z4225" s="17"/>
    </row>
    <row r="4226" spans="26:26" x14ac:dyDescent="0.25">
      <c r="Z4226" s="17"/>
    </row>
    <row r="4227" spans="26:26" x14ac:dyDescent="0.25">
      <c r="Z4227" s="17"/>
    </row>
    <row r="4228" spans="26:26" x14ac:dyDescent="0.25">
      <c r="Z4228" s="17"/>
    </row>
    <row r="4229" spans="26:26" x14ac:dyDescent="0.25">
      <c r="Z4229" s="17"/>
    </row>
    <row r="4230" spans="26:26" x14ac:dyDescent="0.25">
      <c r="Z4230" s="17"/>
    </row>
    <row r="4231" spans="26:26" x14ac:dyDescent="0.25">
      <c r="Z4231" s="17"/>
    </row>
    <row r="4232" spans="26:26" x14ac:dyDescent="0.25">
      <c r="Z4232" s="17"/>
    </row>
    <row r="4233" spans="26:26" x14ac:dyDescent="0.25">
      <c r="Z4233" s="17"/>
    </row>
    <row r="4234" spans="26:26" x14ac:dyDescent="0.25">
      <c r="Z4234" s="17"/>
    </row>
    <row r="4235" spans="26:26" x14ac:dyDescent="0.25">
      <c r="Z4235" s="17"/>
    </row>
  </sheetData>
  <mergeCells count="6">
    <mergeCell ref="L40:M40"/>
    <mergeCell ref="L33:M33"/>
    <mergeCell ref="L34:M34"/>
    <mergeCell ref="L35:M35"/>
    <mergeCell ref="L37:M37"/>
    <mergeCell ref="L38:M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Raw data</vt:lpstr>
      <vt:lpstr>Change Matrix</vt:lpstr>
    </vt:vector>
  </TitlesOfParts>
  <Company>NOS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john.mccombs</dc:creator>
  <cp:lastModifiedBy>Shan Burkhalter</cp:lastModifiedBy>
  <dcterms:created xsi:type="dcterms:W3CDTF">2011-04-19T11:53:24Z</dcterms:created>
  <dcterms:modified xsi:type="dcterms:W3CDTF">2014-05-02T17:05:01Z</dcterms:modified>
</cp:coreProperties>
</file>